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選挙管理委員会事務局共用\☆委員会運営\委員会\委員会開催\議題\随時作成分\Ｒ７\R8.3.25\"/>
    </mc:Choice>
  </mc:AlternateContent>
  <xr:revisionPtr revIDLastSave="0" documentId="13_ncr:1_{B2CCEADC-DE6E-4FA9-A0F5-98F4A69CCED8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年代別投票状況" sheetId="2" r:id="rId1"/>
  </sheets>
  <definedNames>
    <definedName name="_xlnm.Print_Area" localSheetId="0">年代別投票状況!$A$1:$J$35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2" l="1"/>
  <c r="E12" i="2" l="1"/>
  <c r="F12" i="2"/>
  <c r="C12" i="2"/>
  <c r="E15" i="2"/>
  <c r="F15" i="2"/>
  <c r="G10" i="2" l="1"/>
  <c r="D7" i="2"/>
  <c r="I25" i="2" l="1"/>
  <c r="N43" i="2" s="1"/>
  <c r="H25" i="2"/>
  <c r="M43" i="2" s="1"/>
  <c r="G25" i="2"/>
  <c r="D25" i="2"/>
  <c r="F24" i="2"/>
  <c r="E24" i="2"/>
  <c r="C24" i="2"/>
  <c r="B24" i="2"/>
  <c r="H24" i="2" s="1"/>
  <c r="I23" i="2"/>
  <c r="N42" i="2" s="1"/>
  <c r="H23" i="2"/>
  <c r="M42" i="2" s="1"/>
  <c r="G23" i="2"/>
  <c r="D23" i="2"/>
  <c r="I22" i="2"/>
  <c r="N41" i="2" s="1"/>
  <c r="H22" i="2"/>
  <c r="M41" i="2" s="1"/>
  <c r="G22" i="2"/>
  <c r="G24" i="2" s="1"/>
  <c r="D22" i="2"/>
  <c r="D24" i="2" s="1"/>
  <c r="E21" i="2"/>
  <c r="C21" i="2"/>
  <c r="I21" i="2" s="1"/>
  <c r="B21" i="2"/>
  <c r="I20" i="2"/>
  <c r="N40" i="2" s="1"/>
  <c r="H20" i="2"/>
  <c r="M40" i="2" s="1"/>
  <c r="G20" i="2"/>
  <c r="D20" i="2"/>
  <c r="I19" i="2"/>
  <c r="N39" i="2" s="1"/>
  <c r="H19" i="2"/>
  <c r="M39" i="2" s="1"/>
  <c r="G19" i="2"/>
  <c r="D19" i="2"/>
  <c r="D21" i="2" s="1"/>
  <c r="F18" i="2"/>
  <c r="E18" i="2"/>
  <c r="C18" i="2"/>
  <c r="B18" i="2"/>
  <c r="H18" i="2" s="1"/>
  <c r="I17" i="2"/>
  <c r="N38" i="2" s="1"/>
  <c r="H17" i="2"/>
  <c r="M38" i="2" s="1"/>
  <c r="G17" i="2"/>
  <c r="D17" i="2"/>
  <c r="I16" i="2"/>
  <c r="N37" i="2" s="1"/>
  <c r="H16" i="2"/>
  <c r="M37" i="2" s="1"/>
  <c r="G16" i="2"/>
  <c r="G18" i="2" s="1"/>
  <c r="D16" i="2"/>
  <c r="D18" i="2" s="1"/>
  <c r="C15" i="2"/>
  <c r="I15" i="2" s="1"/>
  <c r="B15" i="2"/>
  <c r="I14" i="2"/>
  <c r="N36" i="2" s="1"/>
  <c r="H14" i="2"/>
  <c r="M36" i="2" s="1"/>
  <c r="G14" i="2"/>
  <c r="D14" i="2"/>
  <c r="I13" i="2"/>
  <c r="N35" i="2" s="1"/>
  <c r="H13" i="2"/>
  <c r="M35" i="2" s="1"/>
  <c r="G13" i="2"/>
  <c r="G15" i="2" s="1"/>
  <c r="D13" i="2"/>
  <c r="D15" i="2" s="1"/>
  <c r="B12" i="2"/>
  <c r="H12" i="2" s="1"/>
  <c r="I11" i="2"/>
  <c r="N34" i="2" s="1"/>
  <c r="H11" i="2"/>
  <c r="M34" i="2" s="1"/>
  <c r="G11" i="2"/>
  <c r="D11" i="2"/>
  <c r="I10" i="2"/>
  <c r="N33" i="2" s="1"/>
  <c r="H10" i="2"/>
  <c r="M33" i="2" s="1"/>
  <c r="D10" i="2"/>
  <c r="I9" i="2"/>
  <c r="N32" i="2" s="1"/>
  <c r="H9" i="2"/>
  <c r="M32" i="2" s="1"/>
  <c r="G9" i="2"/>
  <c r="D9" i="2"/>
  <c r="F8" i="2"/>
  <c r="E8" i="2"/>
  <c r="C8" i="2"/>
  <c r="B8" i="2"/>
  <c r="I7" i="2"/>
  <c r="N31" i="2" s="1"/>
  <c r="H7" i="2"/>
  <c r="M31" i="2" s="1"/>
  <c r="G7" i="2"/>
  <c r="I6" i="2"/>
  <c r="N30" i="2" s="1"/>
  <c r="H6" i="2"/>
  <c r="M30" i="2" s="1"/>
  <c r="G6" i="2"/>
  <c r="D6" i="2"/>
  <c r="J6" i="2" s="1"/>
  <c r="O30" i="2" s="1"/>
  <c r="D12" i="2" l="1"/>
  <c r="E26" i="2"/>
  <c r="G12" i="2"/>
  <c r="G8" i="2"/>
  <c r="C26" i="2"/>
  <c r="B26" i="2"/>
  <c r="J25" i="2"/>
  <c r="O43" i="2" s="1"/>
  <c r="J24" i="2"/>
  <c r="J23" i="2"/>
  <c r="O42" i="2" s="1"/>
  <c r="J19" i="2"/>
  <c r="O39" i="2" s="1"/>
  <c r="J18" i="2"/>
  <c r="J17" i="2"/>
  <c r="O38" i="2" s="1"/>
  <c r="J13" i="2"/>
  <c r="O35" i="2" s="1"/>
  <c r="I12" i="2"/>
  <c r="I24" i="2"/>
  <c r="J20" i="2"/>
  <c r="O40" i="2" s="1"/>
  <c r="H21" i="2"/>
  <c r="I18" i="2"/>
  <c r="H15" i="2"/>
  <c r="J14" i="2"/>
  <c r="O36" i="2" s="1"/>
  <c r="J10" i="2"/>
  <c r="O33" i="2" s="1"/>
  <c r="J11" i="2"/>
  <c r="O34" i="2" s="1"/>
  <c r="J7" i="2"/>
  <c r="O31" i="2" s="1"/>
  <c r="D8" i="2"/>
  <c r="I8" i="2"/>
  <c r="F26" i="2"/>
  <c r="J9" i="2"/>
  <c r="O32" i="2" s="1"/>
  <c r="H8" i="2"/>
  <c r="J15" i="2"/>
  <c r="J16" i="2"/>
  <c r="O37" i="2" s="1"/>
  <c r="G21" i="2"/>
  <c r="J21" i="2" s="1"/>
  <c r="J22" i="2"/>
  <c r="O41" i="2" s="1"/>
  <c r="D26" i="2" l="1"/>
  <c r="I26" i="2"/>
  <c r="N44" i="2" s="1"/>
  <c r="H26" i="2"/>
  <c r="M44" i="2" s="1"/>
  <c r="J12" i="2"/>
  <c r="J8" i="2"/>
  <c r="G26" i="2"/>
  <c r="J26" i="2" l="1"/>
  <c r="O44" i="2" s="1"/>
</calcChain>
</file>

<file path=xl/sharedStrings.xml><?xml version="1.0" encoding="utf-8"?>
<sst xmlns="http://schemas.openxmlformats.org/spreadsheetml/2006/main" count="56" uniqueCount="32">
  <si>
    <t>年代別</t>
    <rPh sb="0" eb="3">
      <t>ネンダイベツ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</si>
  <si>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</si>
  <si>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2">
      <t>トウヒョウ</t>
    </rPh>
    <rPh sb="2" eb="4">
      <t>シャスウ</t>
    </rPh>
    <phoneticPr fontId="2"/>
  </si>
  <si>
    <t>投票率(％)</t>
    <rPh sb="0" eb="2">
      <t>トウヒョウ</t>
    </rPh>
    <rPh sb="2" eb="3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</si>
  <si>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</si>
  <si>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</si>
  <si>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</si>
  <si>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平均</t>
    <rPh sb="0" eb="2">
      <t>ヘイキン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</si>
  <si>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</si>
  <si>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</si>
  <si>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10歳代計</t>
    <rPh sb="2" eb="3">
      <t>サイ</t>
    </rPh>
    <rPh sb="3" eb="4">
      <t>ダイ</t>
    </rPh>
    <rPh sb="4" eb="5">
      <t>ケイ</t>
    </rPh>
    <phoneticPr fontId="2"/>
  </si>
  <si>
    <t>20歳</t>
    <rPh sb="2" eb="3">
      <t>サイ</t>
    </rPh>
    <phoneticPr fontId="2"/>
  </si>
  <si>
    <t>21 ～ 24</t>
    <phoneticPr fontId="2"/>
  </si>
  <si>
    <t>25 ～ 29</t>
    <phoneticPr fontId="2"/>
  </si>
  <si>
    <t>20歳代計</t>
    <rPh sb="2" eb="3">
      <t>サイ</t>
    </rPh>
    <rPh sb="3" eb="4">
      <t>ダイ</t>
    </rPh>
    <rPh sb="4" eb="5">
      <t>ケイ</t>
    </rPh>
    <phoneticPr fontId="2"/>
  </si>
  <si>
    <t>30 ～ 34</t>
    <phoneticPr fontId="2"/>
  </si>
  <si>
    <t>35 ～ 39</t>
    <phoneticPr fontId="2"/>
  </si>
  <si>
    <t>30歳代計</t>
    <rPh sb="2" eb="3">
      <t>サイ</t>
    </rPh>
    <rPh sb="3" eb="4">
      <t>ダイ</t>
    </rPh>
    <rPh sb="4" eb="5">
      <t>ケイ</t>
    </rPh>
    <phoneticPr fontId="2"/>
  </si>
  <si>
    <t>40 ～ 44</t>
    <phoneticPr fontId="2"/>
  </si>
  <si>
    <t>45 ～ 49</t>
    <phoneticPr fontId="2"/>
  </si>
  <si>
    <t>40歳代計</t>
    <rPh sb="2" eb="3">
      <t>サイ</t>
    </rPh>
    <rPh sb="3" eb="4">
      <t>ダイ</t>
    </rPh>
    <rPh sb="4" eb="5">
      <t>ケイ</t>
    </rPh>
    <phoneticPr fontId="2"/>
  </si>
  <si>
    <t>50 ～ 54</t>
    <phoneticPr fontId="2"/>
  </si>
  <si>
    <t>55 ～ 59</t>
    <phoneticPr fontId="2"/>
  </si>
  <si>
    <t>50歳代計</t>
    <rPh sb="2" eb="3">
      <t>サイ</t>
    </rPh>
    <rPh sb="3" eb="4">
      <t>ダイ</t>
    </rPh>
    <rPh sb="4" eb="5">
      <t>ケイ</t>
    </rPh>
    <phoneticPr fontId="2"/>
  </si>
  <si>
    <t>60 ～ 64</t>
    <phoneticPr fontId="2"/>
  </si>
  <si>
    <t>65 ～ 69</t>
    <phoneticPr fontId="2"/>
  </si>
  <si>
    <t>60歳代計</t>
    <rPh sb="2" eb="5">
      <t>サイダイケイ</t>
    </rPh>
    <phoneticPr fontId="2"/>
  </si>
  <si>
    <t>70歳以上</t>
    <rPh sb="2" eb="5">
      <t>サイイジョウ</t>
    </rPh>
    <phoneticPr fontId="2"/>
  </si>
  <si>
    <t>合計</t>
    <rPh sb="0" eb="2">
      <t>ゴウケイ</t>
    </rPh>
    <phoneticPr fontId="2"/>
  </si>
  <si>
    <t>投票率(％)</t>
    <rPh sb="0" eb="3">
      <t>トウヒョウリツ</t>
    </rPh>
    <phoneticPr fontId="2"/>
  </si>
  <si>
    <t>　年代別投票状況</t>
    <rPh sb="1" eb="4">
      <t>ネンダイベツ</t>
    </rPh>
    <rPh sb="4" eb="6">
      <t>トウヒョウ</t>
    </rPh>
    <rPh sb="6" eb="8">
      <t>ジョウキョウ</t>
    </rPh>
    <phoneticPr fontId="2"/>
  </si>
  <si>
    <t>　 衆議院（小選挙区選出）議員選挙</t>
    <rPh sb="2" eb="3">
      <t>シュウ</t>
    </rPh>
    <rPh sb="3" eb="5">
      <t>ギイン</t>
    </rPh>
    <rPh sb="6" eb="10">
      <t>ショウセンキョク</t>
    </rPh>
    <rPh sb="10" eb="12">
      <t>センシュツ</t>
    </rPh>
    <rPh sb="13" eb="15">
      <t>ギイン</t>
    </rPh>
    <rPh sb="15" eb="17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</si>
</sst>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0_ 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1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 justifyLastLine="1"/>
    </xf>
    <xf numFmtId="176" fontId="1" fillId="0" borderId="3" xfId="0" applyNumberFormat="1" applyFont="1" applyBorder="1" applyAlignment="1">
      <alignment horizontal="right" vertical="center" justifyLastLine="1"/>
    </xf>
    <xf numFmtId="176" fontId="1" fillId="0" borderId="4" xfId="0" applyNumberFormat="1" applyFont="1" applyBorder="1" applyAlignment="1">
      <alignment horizontal="right" vertical="center" justifyLastLine="1"/>
    </xf>
    <xf numFmtId="177" fontId="1" fillId="0" borderId="3" xfId="0" applyNumberFormat="1" applyFont="1" applyBorder="1" applyAlignment="1">
      <alignment horizontal="distributed" vertical="center" justifyLastLine="1"/>
    </xf>
    <xf numFmtId="177" fontId="1" fillId="0" borderId="6" xfId="0" applyNumberFormat="1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right" vertical="center" justifyLastLine="1"/>
    </xf>
    <xf numFmtId="176" fontId="1" fillId="0" borderId="16" xfId="0" applyNumberFormat="1" applyFont="1" applyBorder="1" applyAlignment="1">
      <alignment horizontal="right" vertical="center" justifyLastLine="1"/>
    </xf>
    <xf numFmtId="176" fontId="1" fillId="0" borderId="17" xfId="0" applyNumberFormat="1" applyFont="1" applyBorder="1" applyAlignment="1">
      <alignment horizontal="right" vertical="center" justifyLastLine="1"/>
    </xf>
    <xf numFmtId="177" fontId="1" fillId="0" borderId="18" xfId="0" applyNumberFormat="1" applyFont="1" applyBorder="1" applyAlignment="1">
      <alignment horizontal="distributed" vertical="center" justifyLastLine="1"/>
    </xf>
    <xf numFmtId="177" fontId="1" fillId="0" borderId="19" xfId="0" applyNumberFormat="1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7" fontId="1" fillId="0" borderId="23" xfId="0" applyNumberFormat="1" applyFont="1" applyBorder="1" applyAlignment="1">
      <alignment horizontal="distributed" vertical="center" justifyLastLine="1"/>
    </xf>
    <xf numFmtId="177" fontId="1" fillId="0" borderId="24" xfId="0" applyNumberFormat="1" applyFont="1" applyBorder="1" applyAlignment="1">
      <alignment horizontal="distributed" vertical="center" justifyLastLine="1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7" fontId="1" fillId="0" borderId="16" xfId="0" applyNumberFormat="1" applyFont="1" applyBorder="1" applyAlignment="1">
      <alignment horizontal="distributed" vertical="center" justifyLastLine="1"/>
    </xf>
    <xf numFmtId="177" fontId="1" fillId="0" borderId="25" xfId="0" applyNumberFormat="1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center" vertical="center"/>
    </xf>
    <xf numFmtId="176" fontId="1" fillId="0" borderId="27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horizontal="distributed" vertical="center" justifyLastLine="1"/>
    </xf>
    <xf numFmtId="177" fontId="1" fillId="0" borderId="29" xfId="0" applyNumberFormat="1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center" vertical="center"/>
    </xf>
    <xf numFmtId="176" fontId="1" fillId="0" borderId="3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horizontal="distributed" vertical="center" justifyLastLine="1"/>
    </xf>
    <xf numFmtId="177" fontId="1" fillId="0" borderId="34" xfId="0" applyNumberFormat="1" applyFont="1" applyBorder="1" applyAlignment="1">
      <alignment horizontal="distributed" vertical="center" justifyLastLine="1"/>
    </xf>
    <xf numFmtId="0" fontId="1" fillId="0" borderId="35" xfId="0" applyFont="1" applyBorder="1" applyAlignment="1">
      <alignment horizontal="center" vertical="center"/>
    </xf>
    <xf numFmtId="176" fontId="1" fillId="0" borderId="36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0" fontId="1" fillId="0" borderId="39" xfId="0" applyFont="1" applyBorder="1" applyAlignment="1">
      <alignment horizontal="distributed" vertical="center" justifyLastLine="1"/>
    </xf>
    <xf numFmtId="176" fontId="1" fillId="0" borderId="40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 shrinkToFit="1"/>
    </xf>
    <xf numFmtId="177" fontId="1" fillId="0" borderId="42" xfId="0" applyNumberFormat="1" applyFont="1" applyBorder="1" applyAlignment="1">
      <alignment horizontal="distributed" vertical="center" justifyLastLine="1"/>
    </xf>
    <xf numFmtId="177" fontId="1" fillId="0" borderId="43" xfId="0" applyNumberFormat="1" applyFont="1" applyBorder="1" applyAlignment="1">
      <alignment horizontal="distributed" vertical="center" justifyLastLine="1"/>
    </xf>
    <xf numFmtId="178" fontId="1" fillId="0" borderId="16" xfId="0" applyNumberFormat="1" applyFont="1" applyBorder="1" applyAlignment="1">
      <alignment vertical="center"/>
    </xf>
    <xf numFmtId="178" fontId="1" fillId="0" borderId="25" xfId="0" applyNumberFormat="1" applyFont="1" applyBorder="1" applyAlignment="1">
      <alignment vertical="center"/>
    </xf>
    <xf numFmtId="178" fontId="1" fillId="0" borderId="28" xfId="0" applyNumberFormat="1" applyFont="1" applyBorder="1" applyAlignment="1">
      <alignment vertical="center"/>
    </xf>
    <xf numFmtId="178" fontId="1" fillId="0" borderId="29" xfId="0" applyNumberFormat="1" applyFont="1" applyBorder="1" applyAlignment="1">
      <alignment vertical="center"/>
    </xf>
    <xf numFmtId="178" fontId="1" fillId="0" borderId="32" xfId="0" applyNumberFormat="1" applyFont="1" applyBorder="1" applyAlignment="1">
      <alignment vertical="center"/>
    </xf>
    <xf numFmtId="178" fontId="1" fillId="0" borderId="44" xfId="0" applyNumberFormat="1" applyFont="1" applyBorder="1" applyAlignment="1">
      <alignment vertical="center"/>
    </xf>
    <xf numFmtId="178" fontId="1" fillId="0" borderId="45" xfId="0" applyNumberFormat="1" applyFont="1" applyBorder="1" applyAlignment="1">
      <alignment vertical="center"/>
    </xf>
    <xf numFmtId="178" fontId="1" fillId="0" borderId="46" xfId="0" applyNumberFormat="1" applyFont="1" applyBorder="1" applyAlignment="1">
      <alignment vertical="center"/>
    </xf>
    <xf numFmtId="178" fontId="1" fillId="0" borderId="41" xfId="0" applyNumberFormat="1" applyFont="1" applyBorder="1" applyAlignment="1">
      <alignment vertical="center"/>
    </xf>
    <xf numFmtId="178" fontId="1" fillId="0" borderId="47" xfId="0" applyNumberFormat="1" applyFont="1" applyBorder="1" applyAlignment="1">
      <alignment vertical="center"/>
    </xf>
    <xf numFmtId="178" fontId="1" fillId="0" borderId="48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0" fillId="0" borderId="7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89D8F30A-A264-4149-BA3D-FC4DAC88D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投票率（％）</a:t>
            </a:r>
          </a:p>
        </c:rich>
      </c:tx>
      <c:layout>
        <c:manualLayout>
          <c:xMode val="edge"/>
          <c:yMode val="edge"/>
          <c:x val="4.0334132146525162E-2"/>
          <c:y val="4.45400524934383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6863174711856669E-2"/>
          <c:y val="0.13350089238845145"/>
          <c:w val="0.96132661519027807"/>
          <c:h val="0.73380570419351798"/>
        </c:manualLayout>
      </c:layout>
      <c:bar3DChart>
        <c:barDir val="col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年代別投票状況!$L$30:$L$44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年代別投票状況!$M$30:$M$44</c:f>
              <c:numCache>
                <c:formatCode>#,##0.00_ </c:formatCode>
                <c:ptCount val="15"/>
                <c:pt idx="0">
                  <c:v>55.922330097087382</c:v>
                </c:pt>
                <c:pt idx="1">
                  <c:v>50</c:v>
                </c:pt>
                <c:pt idx="2">
                  <c:v>50.215517241379317</c:v>
                </c:pt>
                <c:pt idx="3">
                  <c:v>42.686804451510334</c:v>
                </c:pt>
                <c:pt idx="4">
                  <c:v>47.744118594908151</c:v>
                </c:pt>
                <c:pt idx="5">
                  <c:v>56.80066079295154</c:v>
                </c:pt>
                <c:pt idx="6">
                  <c:v>60.393339075509623</c:v>
                </c:pt>
                <c:pt idx="7">
                  <c:v>64.032447991626327</c:v>
                </c:pt>
                <c:pt idx="8">
                  <c:v>68.163582244079208</c:v>
                </c:pt>
                <c:pt idx="9">
                  <c:v>70.143201115194515</c:v>
                </c:pt>
                <c:pt idx="10">
                  <c:v>71.985760718155092</c:v>
                </c:pt>
                <c:pt idx="11">
                  <c:v>74.543630892678038</c:v>
                </c:pt>
                <c:pt idx="12">
                  <c:v>75.644699140401144</c:v>
                </c:pt>
                <c:pt idx="13">
                  <c:v>68.28817733990148</c:v>
                </c:pt>
                <c:pt idx="14">
                  <c:v>64.096519009813818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8-47D4-9B3C-5FD676AC62A7}"/>
            </c:ext>
          </c:extLst>
        </c:ser>
        <c:ser>
          <c:idx val="1"/>
          <c:order val="1"/>
          <c:tx>
            <c:v>女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年代別投票状況!$L$30:$L$44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年代別投票状況!$N$30:$N$44</c:f>
              <c:numCache>
                <c:formatCode>#,##0.00_ </c:formatCode>
                <c:ptCount val="15"/>
                <c:pt idx="0">
                  <c:v>58.064516129032263</c:v>
                </c:pt>
                <c:pt idx="1">
                  <c:v>50.870406189555126</c:v>
                </c:pt>
                <c:pt idx="2">
                  <c:v>46.296296296296298</c:v>
                </c:pt>
                <c:pt idx="3">
                  <c:v>43.953575439910146</c:v>
                </c:pt>
                <c:pt idx="4">
                  <c:v>49.92833253702819</c:v>
                </c:pt>
                <c:pt idx="5">
                  <c:v>56.370463078848566</c:v>
                </c:pt>
                <c:pt idx="6">
                  <c:v>59.583604424202996</c:v>
                </c:pt>
                <c:pt idx="7">
                  <c:v>63.103406765378601</c:v>
                </c:pt>
                <c:pt idx="8">
                  <c:v>66.087666122639305</c:v>
                </c:pt>
                <c:pt idx="9">
                  <c:v>68.520655435033461</c:v>
                </c:pt>
                <c:pt idx="10">
                  <c:v>71.500358937544874</c:v>
                </c:pt>
                <c:pt idx="11">
                  <c:v>72.933965994464216</c:v>
                </c:pt>
                <c:pt idx="12">
                  <c:v>74.557315936626281</c:v>
                </c:pt>
                <c:pt idx="13">
                  <c:v>59.919593042336729</c:v>
                </c:pt>
                <c:pt idx="14">
                  <c:v>62.433026688232914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8-47D4-9B3C-5FD676AC62A7}"/>
            </c:ext>
          </c:extLst>
        </c:ser>
        <c:ser>
          <c:idx val="2"/>
          <c:order val="2"/>
          <c:tx>
            <c:v>平均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年代別投票状況!$L$30:$L$44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年代別投票状況!$O$30:$O$44</c:f>
              <c:numCache>
                <c:formatCode>#,##0.00_ </c:formatCode>
                <c:ptCount val="15"/>
                <c:pt idx="0">
                  <c:v>57.005758157389629</c:v>
                </c:pt>
                <c:pt idx="1">
                  <c:v>50.437317784256564</c:v>
                </c:pt>
                <c:pt idx="2">
                  <c:v>48.210526315789473</c:v>
                </c:pt>
                <c:pt idx="3">
                  <c:v>43.339117023327553</c:v>
                </c:pt>
                <c:pt idx="4">
                  <c:v>48.84261113336003</c:v>
                </c:pt>
                <c:pt idx="5">
                  <c:v>56.575324505047853</c:v>
                </c:pt>
                <c:pt idx="6">
                  <c:v>59.968602825745684</c:v>
                </c:pt>
                <c:pt idx="7">
                  <c:v>63.548589341692782</c:v>
                </c:pt>
                <c:pt idx="8">
                  <c:v>67.071450475314322</c:v>
                </c:pt>
                <c:pt idx="9">
                  <c:v>69.293954218759438</c:v>
                </c:pt>
                <c:pt idx="10">
                  <c:v>71.733949054074188</c:v>
                </c:pt>
                <c:pt idx="11">
                  <c:v>73.732948322214469</c:v>
                </c:pt>
                <c:pt idx="12">
                  <c:v>75.094339622641513</c:v>
                </c:pt>
                <c:pt idx="13">
                  <c:v>63.265708095331888</c:v>
                </c:pt>
                <c:pt idx="14">
                  <c:v>63.216246397453645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78-47D4-9B3C-5FD676AC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565120"/>
        <c:axId val="52566656"/>
        <c:axId val="0"/>
      </c:bar3DChart>
      <c:catAx>
        <c:axId val="52565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56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56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5651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831496062992126"/>
          <c:y val="1.3144356955380578E-2"/>
          <c:w val="0.17127087374947703"/>
          <c:h val="7.88732808398950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26</xdr:row>
      <xdr:rowOff>95250</xdr:rowOff>
    </xdr:from>
    <xdr:to>
      <xdr:col>9</xdr:col>
      <xdr:colOff>600075</xdr:colOff>
      <xdr:row>34</xdr:row>
      <xdr:rowOff>342900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view="pageBreakPreview" zoomScale="115" zoomScaleNormal="110" zoomScaleSheetLayoutView="115" workbookViewId="0">
      <selection activeCell="E2" sqref="E2"/>
    </sheetView>
  </sheetViews>
  <sheetFormatPr defaultRowHeight="21" customHeight="1" x14ac:dyDescent="0.15"/>
  <cols>
    <col min="1" max="1" width="12.5" style="2" customWidth="1"/>
    <col min="2" max="10" width="8.25" style="2" customWidth="1"/>
    <col min="11" max="16384" width="9" style="2"/>
  </cols>
  <sheetData>
    <row r="1" spans="1:10" ht="21" customHeight="1" x14ac:dyDescent="0.15">
      <c r="A1" s="65" t="s">
        <v>30</v>
      </c>
    </row>
    <row r="2" spans="1:10" s="1" customFormat="1" ht="21" customHeight="1" x14ac:dyDescent="0.15">
      <c r="A2" s="1" t="s">
        <v>31</v>
      </c>
    </row>
    <row r="3" spans="1:10" ht="10.5" customHeight="1" thickBot="1" x14ac:dyDescent="0.2"/>
    <row r="4" spans="1:10" ht="22.5" customHeight="1" x14ac:dyDescent="0.15">
      <c r="A4" s="68" t="s">
        <v>0</v>
      </c>
      <c r="B4" s="70" t="s">
        <v>1</v>
      </c>
      <c r="C4" s="66"/>
      <c r="D4" s="71"/>
      <c r="E4" s="66" t="s">
        <v>2</v>
      </c>
      <c r="F4" s="66"/>
      <c r="G4" s="66"/>
      <c r="H4" s="72" t="s">
        <v>3</v>
      </c>
      <c r="I4" s="66"/>
      <c r="J4" s="67"/>
    </row>
    <row r="5" spans="1:10" s="8" customFormat="1" ht="22.5" customHeight="1" thickBot="1" x14ac:dyDescent="0.2">
      <c r="A5" s="69"/>
      <c r="B5" s="3" t="s">
        <v>4</v>
      </c>
      <c r="C5" s="4" t="s">
        <v>5</v>
      </c>
      <c r="D5" s="5" t="s">
        <v>6</v>
      </c>
      <c r="E5" s="4" t="s">
        <v>4</v>
      </c>
      <c r="F5" s="4" t="s">
        <v>5</v>
      </c>
      <c r="G5" s="4" t="s">
        <v>6</v>
      </c>
      <c r="H5" s="6" t="s">
        <v>4</v>
      </c>
      <c r="I5" s="4" t="s">
        <v>5</v>
      </c>
      <c r="J5" s="7" t="s">
        <v>7</v>
      </c>
    </row>
    <row r="6" spans="1:10" s="8" customFormat="1" ht="22.5" customHeight="1" x14ac:dyDescent="0.15">
      <c r="A6" s="9" t="s">
        <v>8</v>
      </c>
      <c r="B6" s="10">
        <v>515</v>
      </c>
      <c r="C6" s="11">
        <v>527</v>
      </c>
      <c r="D6" s="12">
        <f>+SUM(B6:C6)</f>
        <v>1042</v>
      </c>
      <c r="E6" s="11">
        <v>288</v>
      </c>
      <c r="F6" s="11">
        <v>306</v>
      </c>
      <c r="G6" s="12">
        <f>+SUM(E6:F6)</f>
        <v>594</v>
      </c>
      <c r="H6" s="13">
        <f>+E6/B6*100</f>
        <v>55.922330097087382</v>
      </c>
      <c r="I6" s="13">
        <f t="shared" ref="I6:J21" si="0">+F6/C6*100</f>
        <v>58.064516129032263</v>
      </c>
      <c r="J6" s="14">
        <f t="shared" si="0"/>
        <v>57.005758157389629</v>
      </c>
    </row>
    <row r="7" spans="1:10" s="8" customFormat="1" ht="22.5" customHeight="1" thickBot="1" x14ac:dyDescent="0.2">
      <c r="A7" s="15" t="s">
        <v>9</v>
      </c>
      <c r="B7" s="16">
        <v>512</v>
      </c>
      <c r="C7" s="17">
        <v>517</v>
      </c>
      <c r="D7" s="18">
        <f>+SUM(B7:C7)</f>
        <v>1029</v>
      </c>
      <c r="E7" s="17">
        <v>256</v>
      </c>
      <c r="F7" s="17">
        <v>263</v>
      </c>
      <c r="G7" s="18">
        <f>+SUM(E7:F7)</f>
        <v>519</v>
      </c>
      <c r="H7" s="19">
        <f t="shared" ref="H7:J26" si="1">+E7/B7*100</f>
        <v>50</v>
      </c>
      <c r="I7" s="19">
        <f t="shared" si="0"/>
        <v>50.870406189555126</v>
      </c>
      <c r="J7" s="20">
        <f t="shared" si="0"/>
        <v>50.437317784256564</v>
      </c>
    </row>
    <row r="8" spans="1:10" ht="22.5" customHeight="1" thickTop="1" thickBot="1" x14ac:dyDescent="0.2">
      <c r="A8" s="21" t="s">
        <v>10</v>
      </c>
      <c r="B8" s="22">
        <f t="shared" ref="B8:G8" si="2">SUM(B6:B7)</f>
        <v>1027</v>
      </c>
      <c r="C8" s="23">
        <f t="shared" si="2"/>
        <v>1044</v>
      </c>
      <c r="D8" s="23">
        <f t="shared" si="2"/>
        <v>2071</v>
      </c>
      <c r="E8" s="23">
        <f t="shared" si="2"/>
        <v>544</v>
      </c>
      <c r="F8" s="23">
        <f t="shared" si="2"/>
        <v>569</v>
      </c>
      <c r="G8" s="24">
        <f t="shared" si="2"/>
        <v>1113</v>
      </c>
      <c r="H8" s="25">
        <f t="shared" si="1"/>
        <v>52.969814995131451</v>
      </c>
      <c r="I8" s="25">
        <f t="shared" si="0"/>
        <v>54.501915708812263</v>
      </c>
      <c r="J8" s="26">
        <f t="shared" si="0"/>
        <v>53.742153549010141</v>
      </c>
    </row>
    <row r="9" spans="1:10" ht="22.5" customHeight="1" thickTop="1" x14ac:dyDescent="0.15">
      <c r="A9" s="15" t="s">
        <v>11</v>
      </c>
      <c r="B9" s="27">
        <v>464</v>
      </c>
      <c r="C9" s="28">
        <v>486</v>
      </c>
      <c r="D9" s="28">
        <f>SUM(B9:C9)</f>
        <v>950</v>
      </c>
      <c r="E9" s="28">
        <v>233</v>
      </c>
      <c r="F9" s="28">
        <v>225</v>
      </c>
      <c r="G9" s="28">
        <f>SUM(E9:F9)</f>
        <v>458</v>
      </c>
      <c r="H9" s="29">
        <f t="shared" si="1"/>
        <v>50.215517241379317</v>
      </c>
      <c r="I9" s="29">
        <f t="shared" si="0"/>
        <v>46.296296296296298</v>
      </c>
      <c r="J9" s="30">
        <f t="shared" si="0"/>
        <v>48.210526315789473</v>
      </c>
    </row>
    <row r="10" spans="1:10" ht="22.5" customHeight="1" x14ac:dyDescent="0.15">
      <c r="A10" s="31" t="s">
        <v>12</v>
      </c>
      <c r="B10" s="32">
        <v>2516</v>
      </c>
      <c r="C10" s="33">
        <v>2671</v>
      </c>
      <c r="D10" s="33">
        <f>SUM(B10:C10)</f>
        <v>5187</v>
      </c>
      <c r="E10" s="33">
        <v>1074</v>
      </c>
      <c r="F10" s="33">
        <v>1174</v>
      </c>
      <c r="G10" s="33">
        <f>SUM(E10:F10)</f>
        <v>2248</v>
      </c>
      <c r="H10" s="34">
        <f t="shared" si="1"/>
        <v>42.686804451510334</v>
      </c>
      <c r="I10" s="34">
        <f t="shared" si="0"/>
        <v>43.953575439910146</v>
      </c>
      <c r="J10" s="35">
        <f t="shared" si="0"/>
        <v>43.339117023327553</v>
      </c>
    </row>
    <row r="11" spans="1:10" ht="22.5" customHeight="1" thickBot="1" x14ac:dyDescent="0.2">
      <c r="A11" s="36" t="s">
        <v>13</v>
      </c>
      <c r="B11" s="37">
        <v>6206</v>
      </c>
      <c r="C11" s="38">
        <v>6279</v>
      </c>
      <c r="D11" s="39">
        <f>SUM(B11:C11)</f>
        <v>12485</v>
      </c>
      <c r="E11" s="38">
        <v>2963</v>
      </c>
      <c r="F11" s="38">
        <v>3135</v>
      </c>
      <c r="G11" s="39">
        <f>SUM(E11:F11)</f>
        <v>6098</v>
      </c>
      <c r="H11" s="19">
        <f t="shared" si="1"/>
        <v>47.744118594908151</v>
      </c>
      <c r="I11" s="19">
        <f t="shared" si="0"/>
        <v>49.92833253702819</v>
      </c>
      <c r="J11" s="20">
        <f t="shared" si="0"/>
        <v>48.84261113336003</v>
      </c>
    </row>
    <row r="12" spans="1:10" ht="22.5" customHeight="1" thickTop="1" thickBot="1" x14ac:dyDescent="0.2">
      <c r="A12" s="21" t="s">
        <v>14</v>
      </c>
      <c r="B12" s="22">
        <f t="shared" ref="B12" si="3">SUM(B9:B11)</f>
        <v>9186</v>
      </c>
      <c r="C12" s="23">
        <f>SUM(C9:C11)</f>
        <v>9436</v>
      </c>
      <c r="D12" s="23">
        <f t="shared" ref="D12:G12" si="4">SUM(D9:D11)</f>
        <v>18622</v>
      </c>
      <c r="E12" s="23">
        <f t="shared" si="4"/>
        <v>4270</v>
      </c>
      <c r="F12" s="23">
        <f t="shared" si="4"/>
        <v>4534</v>
      </c>
      <c r="G12" s="23">
        <f t="shared" si="4"/>
        <v>8804</v>
      </c>
      <c r="H12" s="25">
        <f t="shared" si="1"/>
        <v>46.483779664707164</v>
      </c>
      <c r="I12" s="25">
        <f t="shared" si="0"/>
        <v>48.050021195421792</v>
      </c>
      <c r="J12" s="26">
        <f t="shared" si="0"/>
        <v>47.277413811620661</v>
      </c>
    </row>
    <row r="13" spans="1:10" ht="22.5" customHeight="1" thickTop="1" x14ac:dyDescent="0.15">
      <c r="A13" s="15" t="s">
        <v>15</v>
      </c>
      <c r="B13" s="27">
        <v>7264</v>
      </c>
      <c r="C13" s="28">
        <v>7990</v>
      </c>
      <c r="D13" s="40">
        <f>SUM(B13:C13)</f>
        <v>15254</v>
      </c>
      <c r="E13" s="28">
        <v>4126</v>
      </c>
      <c r="F13" s="28">
        <v>4504</v>
      </c>
      <c r="G13" s="28">
        <f>SUM(E13:F13)</f>
        <v>8630</v>
      </c>
      <c r="H13" s="29">
        <f t="shared" si="1"/>
        <v>56.80066079295154</v>
      </c>
      <c r="I13" s="29">
        <f t="shared" si="0"/>
        <v>56.370463078848566</v>
      </c>
      <c r="J13" s="30">
        <f t="shared" si="0"/>
        <v>56.575324505047853</v>
      </c>
    </row>
    <row r="14" spans="1:10" ht="22.5" customHeight="1" thickBot="1" x14ac:dyDescent="0.2">
      <c r="A14" s="36" t="s">
        <v>16</v>
      </c>
      <c r="B14" s="37">
        <v>6966</v>
      </c>
      <c r="C14" s="38">
        <v>7685</v>
      </c>
      <c r="D14" s="41">
        <f>SUM(B14:C14)</f>
        <v>14651</v>
      </c>
      <c r="E14" s="38">
        <v>4207</v>
      </c>
      <c r="F14" s="38">
        <v>4579</v>
      </c>
      <c r="G14" s="38">
        <f>SUM(E14:F14)</f>
        <v>8786</v>
      </c>
      <c r="H14" s="19">
        <f t="shared" si="1"/>
        <v>60.393339075509623</v>
      </c>
      <c r="I14" s="19">
        <f t="shared" si="0"/>
        <v>59.583604424202996</v>
      </c>
      <c r="J14" s="20">
        <f t="shared" si="0"/>
        <v>59.968602825745684</v>
      </c>
    </row>
    <row r="15" spans="1:10" ht="22.5" customHeight="1" thickTop="1" thickBot="1" x14ac:dyDescent="0.2">
      <c r="A15" s="21" t="s">
        <v>17</v>
      </c>
      <c r="B15" s="22">
        <f t="shared" ref="B15:G15" si="5">SUM(B13:B14)</f>
        <v>14230</v>
      </c>
      <c r="C15" s="23">
        <f t="shared" si="5"/>
        <v>15675</v>
      </c>
      <c r="D15" s="23">
        <f t="shared" si="5"/>
        <v>29905</v>
      </c>
      <c r="E15" s="23">
        <f t="shared" si="5"/>
        <v>8333</v>
      </c>
      <c r="F15" s="23">
        <f t="shared" si="5"/>
        <v>9083</v>
      </c>
      <c r="G15" s="24">
        <f t="shared" si="5"/>
        <v>17416</v>
      </c>
      <c r="H15" s="25">
        <f t="shared" si="1"/>
        <v>58.559381588193958</v>
      </c>
      <c r="I15" s="25">
        <f t="shared" si="0"/>
        <v>57.945773524720892</v>
      </c>
      <c r="J15" s="26">
        <f t="shared" si="0"/>
        <v>58.237752884133087</v>
      </c>
    </row>
    <row r="16" spans="1:10" ht="22.5" customHeight="1" thickTop="1" x14ac:dyDescent="0.15">
      <c r="A16" s="15" t="s">
        <v>18</v>
      </c>
      <c r="B16" s="27">
        <v>7643</v>
      </c>
      <c r="C16" s="28">
        <v>8307</v>
      </c>
      <c r="D16" s="40">
        <f>SUM(B16:C16)</f>
        <v>15950</v>
      </c>
      <c r="E16" s="28">
        <v>4894</v>
      </c>
      <c r="F16" s="28">
        <v>5242</v>
      </c>
      <c r="G16" s="28">
        <f>SUM(E16:F16)</f>
        <v>10136</v>
      </c>
      <c r="H16" s="29">
        <f t="shared" si="1"/>
        <v>64.032447991626327</v>
      </c>
      <c r="I16" s="29">
        <f t="shared" si="0"/>
        <v>63.103406765378601</v>
      </c>
      <c r="J16" s="30">
        <f t="shared" si="0"/>
        <v>63.548589341692782</v>
      </c>
    </row>
    <row r="17" spans="1:15" ht="22.5" customHeight="1" thickBot="1" x14ac:dyDescent="0.2">
      <c r="A17" s="36" t="s">
        <v>19</v>
      </c>
      <c r="B17" s="37">
        <v>7727</v>
      </c>
      <c r="C17" s="38">
        <v>8578</v>
      </c>
      <c r="D17" s="41">
        <f>SUM(B17:C17)</f>
        <v>16305</v>
      </c>
      <c r="E17" s="38">
        <v>5267</v>
      </c>
      <c r="F17" s="38">
        <v>5669</v>
      </c>
      <c r="G17" s="38">
        <f>SUM(E17:F17)</f>
        <v>10936</v>
      </c>
      <c r="H17" s="19">
        <f t="shared" si="1"/>
        <v>68.163582244079208</v>
      </c>
      <c r="I17" s="19">
        <f t="shared" si="0"/>
        <v>66.087666122639305</v>
      </c>
      <c r="J17" s="20">
        <f t="shared" si="0"/>
        <v>67.071450475314322</v>
      </c>
    </row>
    <row r="18" spans="1:15" ht="22.5" customHeight="1" thickTop="1" thickBot="1" x14ac:dyDescent="0.2">
      <c r="A18" s="21" t="s">
        <v>20</v>
      </c>
      <c r="B18" s="22">
        <f t="shared" ref="B18:G18" si="6">SUM(B16:B17)</f>
        <v>15370</v>
      </c>
      <c r="C18" s="23">
        <f t="shared" si="6"/>
        <v>16885</v>
      </c>
      <c r="D18" s="23">
        <f t="shared" si="6"/>
        <v>32255</v>
      </c>
      <c r="E18" s="23">
        <f t="shared" si="6"/>
        <v>10161</v>
      </c>
      <c r="F18" s="23">
        <f t="shared" si="6"/>
        <v>10911</v>
      </c>
      <c r="G18" s="24">
        <f t="shared" si="6"/>
        <v>21072</v>
      </c>
      <c r="H18" s="25">
        <f t="shared" si="1"/>
        <v>66.10930383864671</v>
      </c>
      <c r="I18" s="25">
        <f t="shared" si="0"/>
        <v>64.619484749777911</v>
      </c>
      <c r="J18" s="26">
        <f t="shared" si="0"/>
        <v>65.329406293597884</v>
      </c>
    </row>
    <row r="19" spans="1:15" ht="22.5" customHeight="1" thickTop="1" x14ac:dyDescent="0.15">
      <c r="A19" s="15" t="s">
        <v>21</v>
      </c>
      <c r="B19" s="27">
        <v>7891</v>
      </c>
      <c r="C19" s="28">
        <v>8666</v>
      </c>
      <c r="D19" s="40">
        <f>SUM(B19:C19)</f>
        <v>16557</v>
      </c>
      <c r="E19" s="28">
        <v>5535</v>
      </c>
      <c r="F19" s="28">
        <v>5938</v>
      </c>
      <c r="G19" s="28">
        <f>SUM(E19:F19)</f>
        <v>11473</v>
      </c>
      <c r="H19" s="29">
        <f t="shared" si="1"/>
        <v>70.143201115194515</v>
      </c>
      <c r="I19" s="29">
        <f t="shared" si="0"/>
        <v>68.520655435033461</v>
      </c>
      <c r="J19" s="30">
        <f t="shared" si="0"/>
        <v>69.293954218759438</v>
      </c>
    </row>
    <row r="20" spans="1:15" ht="22.5" customHeight="1" thickBot="1" x14ac:dyDescent="0.2">
      <c r="A20" s="36" t="s">
        <v>22</v>
      </c>
      <c r="B20" s="37">
        <v>6461</v>
      </c>
      <c r="C20" s="38">
        <v>6965</v>
      </c>
      <c r="D20" s="41">
        <f>SUM(B20:C20)</f>
        <v>13426</v>
      </c>
      <c r="E20" s="38">
        <v>4651</v>
      </c>
      <c r="F20" s="38">
        <v>4980</v>
      </c>
      <c r="G20" s="38">
        <f>SUM(E20:F20)</f>
        <v>9631</v>
      </c>
      <c r="H20" s="19">
        <f t="shared" si="1"/>
        <v>71.985760718155092</v>
      </c>
      <c r="I20" s="19">
        <f t="shared" si="0"/>
        <v>71.500358937544874</v>
      </c>
      <c r="J20" s="20">
        <f t="shared" si="0"/>
        <v>71.733949054074188</v>
      </c>
    </row>
    <row r="21" spans="1:15" ht="22.5" customHeight="1" thickTop="1" thickBot="1" x14ac:dyDescent="0.2">
      <c r="A21" s="21" t="s">
        <v>23</v>
      </c>
      <c r="B21" s="22">
        <f t="shared" ref="B21:G21" si="7">SUM(B19:B20)</f>
        <v>14352</v>
      </c>
      <c r="C21" s="23">
        <f t="shared" si="7"/>
        <v>15631</v>
      </c>
      <c r="D21" s="23">
        <f t="shared" si="7"/>
        <v>29983</v>
      </c>
      <c r="E21" s="23">
        <f t="shared" si="7"/>
        <v>10186</v>
      </c>
      <c r="F21" s="23">
        <f t="shared" si="7"/>
        <v>10918</v>
      </c>
      <c r="G21" s="24">
        <f t="shared" si="7"/>
        <v>21104</v>
      </c>
      <c r="H21" s="42">
        <f t="shared" si="1"/>
        <v>70.972686733556301</v>
      </c>
      <c r="I21" s="42">
        <f t="shared" si="0"/>
        <v>69.848378222762463</v>
      </c>
      <c r="J21" s="43">
        <f t="shared" si="0"/>
        <v>70.386552379681817</v>
      </c>
    </row>
    <row r="22" spans="1:15" ht="22.5" customHeight="1" thickTop="1" x14ac:dyDescent="0.15">
      <c r="A22" s="15" t="s">
        <v>24</v>
      </c>
      <c r="B22" s="27">
        <v>4985</v>
      </c>
      <c r="C22" s="28">
        <v>5058</v>
      </c>
      <c r="D22" s="40">
        <f>SUM(B22:C22)</f>
        <v>10043</v>
      </c>
      <c r="E22" s="28">
        <v>3716</v>
      </c>
      <c r="F22" s="28">
        <v>3689</v>
      </c>
      <c r="G22" s="28">
        <f>SUM(E22:F22)</f>
        <v>7405</v>
      </c>
      <c r="H22" s="29">
        <f t="shared" si="1"/>
        <v>74.543630892678038</v>
      </c>
      <c r="I22" s="29">
        <f t="shared" si="1"/>
        <v>72.933965994464216</v>
      </c>
      <c r="J22" s="30">
        <f t="shared" si="1"/>
        <v>73.732948322214469</v>
      </c>
    </row>
    <row r="23" spans="1:15" ht="22.5" customHeight="1" thickBot="1" x14ac:dyDescent="0.2">
      <c r="A23" s="36" t="s">
        <v>25</v>
      </c>
      <c r="B23" s="37">
        <v>3141</v>
      </c>
      <c r="C23" s="38">
        <v>3219</v>
      </c>
      <c r="D23" s="41">
        <f>SUM(B23:C23)</f>
        <v>6360</v>
      </c>
      <c r="E23" s="38">
        <v>2376</v>
      </c>
      <c r="F23" s="38">
        <v>2400</v>
      </c>
      <c r="G23" s="38">
        <f>SUM(E23:F23)</f>
        <v>4776</v>
      </c>
      <c r="H23" s="19">
        <f t="shared" si="1"/>
        <v>75.644699140401144</v>
      </c>
      <c r="I23" s="19">
        <f t="shared" si="1"/>
        <v>74.557315936626281</v>
      </c>
      <c r="J23" s="20">
        <f t="shared" si="1"/>
        <v>75.094339622641513</v>
      </c>
    </row>
    <row r="24" spans="1:15" ht="22.5" customHeight="1" thickTop="1" thickBot="1" x14ac:dyDescent="0.2">
      <c r="A24" s="21" t="s">
        <v>26</v>
      </c>
      <c r="B24" s="22">
        <f t="shared" ref="B24:G24" si="8">SUM(B22:B23)</f>
        <v>8126</v>
      </c>
      <c r="C24" s="23">
        <f t="shared" si="8"/>
        <v>8277</v>
      </c>
      <c r="D24" s="23">
        <f t="shared" si="8"/>
        <v>16403</v>
      </c>
      <c r="E24" s="23">
        <f t="shared" si="8"/>
        <v>6092</v>
      </c>
      <c r="F24" s="23">
        <f t="shared" si="8"/>
        <v>6089</v>
      </c>
      <c r="G24" s="24">
        <f t="shared" si="8"/>
        <v>12181</v>
      </c>
      <c r="H24" s="42">
        <f t="shared" si="1"/>
        <v>74.969234555746993</v>
      </c>
      <c r="I24" s="42">
        <f t="shared" si="1"/>
        <v>73.565301437718972</v>
      </c>
      <c r="J24" s="43">
        <f t="shared" si="1"/>
        <v>74.260805950131072</v>
      </c>
    </row>
    <row r="25" spans="1:15" ht="22.5" customHeight="1" thickTop="1" thickBot="1" x14ac:dyDescent="0.2">
      <c r="A25" s="44" t="s">
        <v>27</v>
      </c>
      <c r="B25" s="45">
        <v>8120</v>
      </c>
      <c r="C25" s="46">
        <v>12188</v>
      </c>
      <c r="D25" s="47">
        <f>SUM(B25:C25)</f>
        <v>20308</v>
      </c>
      <c r="E25" s="46">
        <v>5545</v>
      </c>
      <c r="F25" s="46">
        <v>7303</v>
      </c>
      <c r="G25" s="46">
        <f>SUM(E25:F25)</f>
        <v>12848</v>
      </c>
      <c r="H25" s="42">
        <f t="shared" si="1"/>
        <v>68.28817733990148</v>
      </c>
      <c r="I25" s="42">
        <f t="shared" si="1"/>
        <v>59.919593042336729</v>
      </c>
      <c r="J25" s="43">
        <f t="shared" si="1"/>
        <v>63.265708095331888</v>
      </c>
    </row>
    <row r="26" spans="1:15" ht="22.5" customHeight="1" thickTop="1" thickBot="1" x14ac:dyDescent="0.2">
      <c r="A26" s="48" t="s">
        <v>28</v>
      </c>
      <c r="B26" s="49">
        <f>B8+B12+B15+B18+B21+B24+B25</f>
        <v>70411</v>
      </c>
      <c r="C26" s="50">
        <f t="shared" ref="C26:G26" si="9">C8+C12+C15+C18+C21+C24+C25</f>
        <v>79136</v>
      </c>
      <c r="D26" s="51">
        <f t="shared" si="9"/>
        <v>149547</v>
      </c>
      <c r="E26" s="50">
        <f>E8+E12+E15+E18+E21+E24+E25</f>
        <v>45131</v>
      </c>
      <c r="F26" s="50">
        <f t="shared" si="9"/>
        <v>49407</v>
      </c>
      <c r="G26" s="50">
        <f t="shared" si="9"/>
        <v>94538</v>
      </c>
      <c r="H26" s="52">
        <f t="shared" si="1"/>
        <v>64.096519009813818</v>
      </c>
      <c r="I26" s="52">
        <f t="shared" si="1"/>
        <v>62.433026688232914</v>
      </c>
      <c r="J26" s="53">
        <f t="shared" si="1"/>
        <v>63.216246397453645</v>
      </c>
    </row>
    <row r="27" spans="1:15" ht="21" customHeight="1" thickBot="1" x14ac:dyDescent="0.2"/>
    <row r="28" spans="1:15" ht="21" customHeight="1" x14ac:dyDescent="0.15">
      <c r="L28" s="68" t="s">
        <v>0</v>
      </c>
      <c r="M28" s="66" t="s">
        <v>29</v>
      </c>
      <c r="N28" s="66"/>
      <c r="O28" s="67"/>
    </row>
    <row r="29" spans="1:15" ht="21" customHeight="1" thickBot="1" x14ac:dyDescent="0.2">
      <c r="L29" s="69"/>
      <c r="M29" s="4" t="s">
        <v>4</v>
      </c>
      <c r="N29" s="4" t="s">
        <v>5</v>
      </c>
      <c r="O29" s="7" t="s">
        <v>7</v>
      </c>
    </row>
    <row r="30" spans="1:15" ht="21" customHeight="1" x14ac:dyDescent="0.15">
      <c r="L30" s="15" t="s">
        <v>8</v>
      </c>
      <c r="M30" s="54">
        <f t="shared" ref="M30:O31" si="10">H6</f>
        <v>55.922330097087382</v>
      </c>
      <c r="N30" s="54">
        <f t="shared" si="10"/>
        <v>58.064516129032263</v>
      </c>
      <c r="O30" s="55">
        <f t="shared" si="10"/>
        <v>57.005758157389629</v>
      </c>
    </row>
    <row r="31" spans="1:15" ht="21" customHeight="1" x14ac:dyDescent="0.15">
      <c r="L31" s="15" t="s">
        <v>9</v>
      </c>
      <c r="M31" s="54">
        <f t="shared" si="10"/>
        <v>50</v>
      </c>
      <c r="N31" s="54">
        <f t="shared" si="10"/>
        <v>50.870406189555126</v>
      </c>
      <c r="O31" s="55">
        <f t="shared" si="10"/>
        <v>50.437317784256564</v>
      </c>
    </row>
    <row r="32" spans="1:15" ht="21" customHeight="1" x14ac:dyDescent="0.15">
      <c r="L32" s="15" t="s">
        <v>11</v>
      </c>
      <c r="M32" s="54">
        <f t="shared" ref="M32:O34" si="11">H9</f>
        <v>50.215517241379317</v>
      </c>
      <c r="N32" s="54">
        <f t="shared" si="11"/>
        <v>46.296296296296298</v>
      </c>
      <c r="O32" s="55">
        <f t="shared" si="11"/>
        <v>48.210526315789473</v>
      </c>
    </row>
    <row r="33" spans="12:15" ht="21" customHeight="1" x14ac:dyDescent="0.15">
      <c r="L33" s="31" t="s">
        <v>12</v>
      </c>
      <c r="M33" s="56">
        <f t="shared" si="11"/>
        <v>42.686804451510334</v>
      </c>
      <c r="N33" s="56">
        <f t="shared" si="11"/>
        <v>43.953575439910146</v>
      </c>
      <c r="O33" s="57">
        <f t="shared" si="11"/>
        <v>43.339117023327553</v>
      </c>
    </row>
    <row r="34" spans="12:15" ht="21" customHeight="1" x14ac:dyDescent="0.15">
      <c r="L34" s="36" t="s">
        <v>13</v>
      </c>
      <c r="M34" s="58">
        <f t="shared" si="11"/>
        <v>47.744118594908151</v>
      </c>
      <c r="N34" s="58">
        <f t="shared" si="11"/>
        <v>49.92833253702819</v>
      </c>
      <c r="O34" s="59">
        <f t="shared" si="11"/>
        <v>48.84261113336003</v>
      </c>
    </row>
    <row r="35" spans="12:15" ht="31.5" customHeight="1" x14ac:dyDescent="0.15">
      <c r="L35" s="31" t="s">
        <v>15</v>
      </c>
      <c r="M35" s="56">
        <f t="shared" ref="M35:O36" si="12">H13</f>
        <v>56.80066079295154</v>
      </c>
      <c r="N35" s="56">
        <f t="shared" si="12"/>
        <v>56.370463078848566</v>
      </c>
      <c r="O35" s="57">
        <f t="shared" si="12"/>
        <v>56.575324505047853</v>
      </c>
    </row>
    <row r="36" spans="12:15" ht="21" customHeight="1" x14ac:dyDescent="0.15">
      <c r="L36" s="31" t="s">
        <v>16</v>
      </c>
      <c r="M36" s="56">
        <f t="shared" si="12"/>
        <v>60.393339075509623</v>
      </c>
      <c r="N36" s="56">
        <f t="shared" si="12"/>
        <v>59.583604424202996</v>
      </c>
      <c r="O36" s="57">
        <f t="shared" si="12"/>
        <v>59.968602825745684</v>
      </c>
    </row>
    <row r="37" spans="12:15" ht="21" customHeight="1" x14ac:dyDescent="0.15">
      <c r="L37" s="31" t="s">
        <v>18</v>
      </c>
      <c r="M37" s="56">
        <f t="shared" ref="M37:O38" si="13">H16</f>
        <v>64.032447991626327</v>
      </c>
      <c r="N37" s="56">
        <f t="shared" si="13"/>
        <v>63.103406765378601</v>
      </c>
      <c r="O37" s="57">
        <f t="shared" si="13"/>
        <v>63.548589341692782</v>
      </c>
    </row>
    <row r="38" spans="12:15" ht="21" customHeight="1" x14ac:dyDescent="0.15">
      <c r="L38" s="31" t="s">
        <v>19</v>
      </c>
      <c r="M38" s="56">
        <f t="shared" si="13"/>
        <v>68.163582244079208</v>
      </c>
      <c r="N38" s="56">
        <f t="shared" si="13"/>
        <v>66.087666122639305</v>
      </c>
      <c r="O38" s="57">
        <f t="shared" si="13"/>
        <v>67.071450475314322</v>
      </c>
    </row>
    <row r="39" spans="12:15" ht="21" customHeight="1" x14ac:dyDescent="0.15">
      <c r="L39" s="31" t="s">
        <v>21</v>
      </c>
      <c r="M39" s="56">
        <f t="shared" ref="M39:O40" si="14">H19</f>
        <v>70.143201115194515</v>
      </c>
      <c r="N39" s="56">
        <f t="shared" si="14"/>
        <v>68.520655435033461</v>
      </c>
      <c r="O39" s="57">
        <f t="shared" si="14"/>
        <v>69.293954218759438</v>
      </c>
    </row>
    <row r="40" spans="12:15" ht="21" customHeight="1" x14ac:dyDescent="0.15">
      <c r="L40" s="31" t="s">
        <v>22</v>
      </c>
      <c r="M40" s="56">
        <f t="shared" si="14"/>
        <v>71.985760718155092</v>
      </c>
      <c r="N40" s="56">
        <f t="shared" si="14"/>
        <v>71.500358937544874</v>
      </c>
      <c r="O40" s="57">
        <f t="shared" si="14"/>
        <v>71.733949054074188</v>
      </c>
    </row>
    <row r="41" spans="12:15" ht="21" customHeight="1" x14ac:dyDescent="0.15">
      <c r="L41" s="31" t="s">
        <v>24</v>
      </c>
      <c r="M41" s="56">
        <f t="shared" ref="M41:O42" si="15">H22</f>
        <v>74.543630892678038</v>
      </c>
      <c r="N41" s="56">
        <f t="shared" si="15"/>
        <v>72.933965994464216</v>
      </c>
      <c r="O41" s="57">
        <f t="shared" si="15"/>
        <v>73.732948322214469</v>
      </c>
    </row>
    <row r="42" spans="12:15" ht="21" customHeight="1" thickBot="1" x14ac:dyDescent="0.2">
      <c r="L42" s="36" t="s">
        <v>25</v>
      </c>
      <c r="M42" s="58">
        <f t="shared" si="15"/>
        <v>75.644699140401144</v>
      </c>
      <c r="N42" s="58">
        <f t="shared" si="15"/>
        <v>74.557315936626281</v>
      </c>
      <c r="O42" s="59">
        <f t="shared" si="15"/>
        <v>75.094339622641513</v>
      </c>
    </row>
    <row r="43" spans="12:15" ht="21" customHeight="1" thickTop="1" thickBot="1" x14ac:dyDescent="0.2">
      <c r="L43" s="44" t="s">
        <v>27</v>
      </c>
      <c r="M43" s="60">
        <f t="shared" ref="M43:O44" si="16">H25</f>
        <v>68.28817733990148</v>
      </c>
      <c r="N43" s="60">
        <f t="shared" si="16"/>
        <v>59.919593042336729</v>
      </c>
      <c r="O43" s="61">
        <f t="shared" si="16"/>
        <v>63.265708095331888</v>
      </c>
    </row>
    <row r="44" spans="12:15" ht="21" customHeight="1" thickTop="1" thickBot="1" x14ac:dyDescent="0.2">
      <c r="L44" s="48" t="s">
        <v>7</v>
      </c>
      <c r="M44" s="62">
        <f t="shared" si="16"/>
        <v>64.096519009813818</v>
      </c>
      <c r="N44" s="63">
        <f t="shared" si="16"/>
        <v>62.433026688232914</v>
      </c>
      <c r="O44" s="64">
        <f t="shared" si="16"/>
        <v>63.216246397453645</v>
      </c>
    </row>
  </sheetData>
  <mergeCells count="6">
    <mergeCell ref="M28:O28"/>
    <mergeCell ref="A4:A5"/>
    <mergeCell ref="B4:D4"/>
    <mergeCell ref="E4:G4"/>
    <mergeCell ref="H4:J4"/>
    <mergeCell ref="L28:L29"/>
  </mergeCells>
  <phoneticPr fontId="2"/>
  <pageMargins left="0.78740157480314965" right="0.78740157480314965" top="0.78740157480314965" bottom="0.71" header="0.51181102362204722" footer="0.51181102362204722"/>
  <pageSetup paperSize="9" fitToHeight="0" orientation="portrait" horizontalDpi="300" verticalDpi="300" r:id="rId1"/>
  <headerFooter alignWithMargins="0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年代別投票状況</vt:lpstr>
      <vt:lpstr>年代別投票状況!Print_Area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ｇ</dc:creator>
  <cp:lastModifiedBy>選挙管理委員会事務局選挙担当係長付-大鳥</cp:lastModifiedBy>
  <cp:lastPrinted>2025-07-23T06:42:31Z</cp:lastPrinted>
  <dcterms:created xsi:type="dcterms:W3CDTF">2019-10-01T02:44:43Z</dcterms:created>
  <dcterms:modified xsi:type="dcterms:W3CDTF">2026-03-11T06:35:36Z</dcterms:modified>
</cp:coreProperties>
</file>