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Awfssv01\企画部$\財政課\●財政状況資料集（財政比較分析・歳出比較分析）\R6決算\05_都確認事項\"/>
    </mc:Choice>
  </mc:AlternateContent>
  <xr:revisionPtr revIDLastSave="0" documentId="13_ncr:1_{FD3546EE-8547-4C43-97EC-58D68C2D97E0}" xr6:coauthVersionLast="47" xr6:coauthVersionMax="47" xr10:uidLastSave="{00000000-0000-0000-0000-000000000000}"/>
  <bookViews>
    <workbookView xWindow="-120" yWindow="-120" windowWidth="29040" windowHeight="14250" tabRatio="938" firstSheet="7" activeTab="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C36" i="10"/>
  <c r="BE35" i="10"/>
  <c r="AM35" i="10"/>
  <c r="C35" i="10"/>
  <c r="CO34" i="10"/>
  <c r="CO35" i="10" s="1"/>
  <c r="CO36" i="10" s="1"/>
  <c r="CO37" i="10" s="1"/>
  <c r="BW34" i="10"/>
  <c r="BW35" i="10" s="1"/>
  <c r="BW36" i="10" s="1"/>
  <c r="BW37" i="10" s="1"/>
  <c r="BW38" i="10" s="1"/>
  <c r="BE34" i="10"/>
  <c r="AM34" i="10"/>
  <c r="C34" i="10"/>
  <c r="U34" i="10" s="1"/>
  <c r="U35" i="10" s="1"/>
  <c r="U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<sst xmlns="http://schemas.openxmlformats.org/spreadsheetml/2006/main" count="1137" uniqueCount="555">
  <si>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</si>
  <si>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</si>
  <si>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</si>
  <si>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</si>
  <si>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</si>
  <si>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</si>
  <si>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</si>
  <si>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</si>
  <si>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</si>
  <si>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</si>
  <si>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</si>
  <si>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</si>
  <si>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</si>
  <si>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</si>
  <si>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</si>
  <si>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</si>
  <si>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</si>
  <si>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</si>
  <si>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</si>
  <si>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</si>
  <si>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</si>
  <si>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</si>
  <si>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</si>
  <si>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</si>
  <si>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</si>
  <si>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</si>
  <si>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</si>
  <si>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</si>
  <si>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</si>
  <si>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</si>
  <si>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</si>
  <si>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</si>
  <si>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</si>
  <si>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</si>
  <si>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</si>
  <si>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</si>
  <si>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</si>
  <si>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</si>
  <si>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</si>
  <si>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</si>
  <si>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</si>
  <si>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</si>
  <si>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</si>
  <si>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</si>
  <si>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</si>
  <si>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</si>
  <si>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</si>
  <si>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</si>
  <si>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</si>
  <si>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</si>
  <si>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</si>
  <si>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</si>
  <si>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</si>
  <si>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</si>
  <si>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</si>
  <si>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</si>
  <si>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</si>
  <si>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</si>
  <si>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</si>
  <si>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</si>
  <si>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</si>
  <si>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</si>
  <si>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</si>
  <si>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</si>
  <si>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</si>
  <si>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</si>
  <si>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</si>
  <si>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</si>
  <si>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</si>
  <si>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</si>
  <si>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</si>
  <si>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</si>
  <si>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</si>
  <si>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</si>
  <si>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</si>
  <si>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</si>
  <si>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</si>
  <si>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</si>
  <si>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</si>
  <si>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</si>
  <si>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</si>
  <si>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</si>
  <si>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</si>
  <si>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</si>
  <si>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</si>
  <si>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</si>
  <si>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</si>
  <si>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</si>
  <si>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</si>
  <si>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</si>
  <si>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</si>
  <si>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</si>
  <si>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</si>
  <si>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</si>
  <si>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中央区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</si>
  <si>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</si>
  <si>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</si>
  <si>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</si>
  <si>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</si>
  <si>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</si>
  <si>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</si>
  <si>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</si>
  <si>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</si>
  <si>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</si>
  <si>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</si>
  <si>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</si>
  <si>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</si>
  <si>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</si>
  <si>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</si>
  <si>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</si>
  <si>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</si>
  <si>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</si>
  <si>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</si>
  <si>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</si>
  <si>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</si>
  <si>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</si>
  <si>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</si>
  <si>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</si>
  <si>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</si>
  <si>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</si>
  <si>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</si>
  <si>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</si>
  <si>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</si>
  <si>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</si>
  <si>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</si>
  <si>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</si>
  <si>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</si>
  <si>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</si>
  <si>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</si>
  <si>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</si>
  <si>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</si>
  <si>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</si>
  <si>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</si>
  <si>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</si>
  <si>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</si>
  <si>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</si>
  <si>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</si>
  <si>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</si>
  <si>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</si>
  <si>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</si>
  <si>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</si>
  <si>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6.0</t>
    <phoneticPr fontId="5"/>
  </si>
  <si>
    <t>基準財政需要額</t>
    <phoneticPr fontId="25"/>
  </si>
  <si>
    <t>うち日本人(％)</t>
    <phoneticPr fontId="5"/>
  </si>
  <si>
    <t>5.0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</si>
  <si>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</si>
  <si>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</si>
  <si>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</si>
  <si>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</si>
  <si>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</si>
  <si>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</si>
  <si>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</si>
  <si>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</si>
  <si>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</si>
  <si>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</si>
  <si>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</si>
  <si>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</si>
  <si>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</si>
  <si>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</si>
  <si>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</si>
  <si>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</si>
  <si>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</si>
  <si>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</si>
  <si>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</si>
  <si>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</si>
  <si>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</si>
  <si>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</si>
  <si>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</si>
  <si>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</si>
  <si>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</si>
  <si>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</si>
  <si>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</si>
  <si>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</si>
  <si>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</si>
  <si>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</si>
  <si>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</si>
  <si>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</si>
  <si>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</si>
  <si>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</si>
  <si>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</si>
  <si>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</si>
  <si>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</si>
  <si>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</si>
  <si>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</si>
  <si>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</si>
  <si>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</si>
  <si>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</si>
  <si>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</si>
  <si>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</si>
  <si>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</si>
  <si>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</si>
  <si>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</si>
  <si>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</si>
  <si>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</si>
  <si>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</si>
  <si>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</si>
  <si>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</si>
  <si>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</si>
  <si>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</si>
  <si>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</si>
  <si>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</si>
  <si>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</si>
  <si>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</si>
  <si>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東京都中央区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</si>
  <si>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</si>
  <si>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</si>
  <si>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</si>
  <si>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</si>
  <si>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</si>
  <si>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</si>
  <si>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</si>
  <si>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</si>
  <si>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</si>
  <si>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</si>
  <si>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</si>
  <si>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</si>
  <si>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</si>
  <si>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</si>
  <si>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</si>
  <si>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</si>
  <si>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</si>
  <si>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</si>
  <si>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</si>
  <si>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</si>
  <si>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</si>
  <si>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</si>
  <si>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</si>
  <si>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</si>
  <si>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</si>
  <si>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</si>
  <si>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</si>
  <si>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</si>
  <si>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</si>
  <si>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</si>
  <si>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</si>
  <si>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</si>
  <si>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</si>
  <si>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</si>
  <si>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</si>
  <si>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</si>
  <si>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</si>
  <si>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</si>
  <si>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</si>
  <si>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</si>
  <si>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</si>
  <si>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</si>
  <si>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</si>
  <si>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</si>
  <si>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</si>
  <si>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</si>
  <si>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</si>
  <si>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</si>
  <si>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</si>
  <si>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</si>
  <si>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</si>
  <si>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</si>
  <si>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</si>
  <si>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</si>
  <si>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</si>
  <si>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</si>
  <si>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</si>
  <si>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</si>
  <si>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</si>
  <si>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</si>
  <si>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</si>
  <si>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</si>
  <si>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</si>
  <si>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</si>
  <si>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</si>
  <si>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</si>
  <si>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</si>
  <si>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</si>
  <si>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</si>
  <si>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</si>
  <si>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</si>
  <si>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</si>
  <si>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</si>
  <si>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</si>
  <si>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</si>
  <si>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</si>
  <si>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</si>
  <si>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</si>
  <si>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</si>
  <si>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</si>
  <si>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</si>
  <si>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</si>
  <si>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</si>
  <si>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</si>
  <si>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</si>
  <si>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</si>
  <si>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</si>
  <si>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</si>
  <si>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</si>
  <si>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</si>
  <si>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</si>
  <si>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</si>
  <si>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</si>
  <si>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</si>
  <si>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</si>
  <si>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</si>
  <si>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</si>
  <si>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</si>
  <si>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</si>
  <si>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</si>
  <si>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</si>
  <si>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</si>
  <si>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</si>
  <si>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</si>
  <si>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</si>
  <si>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</si>
  <si>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</si>
  <si>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</si>
  <si>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</si>
  <si>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</si>
  <si>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</si>
  <si>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</si>
  <si>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</si>
  <si>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</si>
  <si>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</si>
  <si>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</si>
  <si>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</si>
  <si>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</si>
  <si>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</si>
  <si>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</si>
  <si>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</si>
  <si>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</si>
  <si>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</si>
  <si>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</si>
  <si>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</si>
  <si>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</si>
  <si>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</si>
  <si>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</si>
  <si>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</si>
  <si>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</si>
  <si>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</si>
  <si>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</si>
  <si>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</si>
  <si>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</si>
  <si>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</si>
  <si>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</si>
  <si>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</si>
  <si>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</si>
  <si>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</si>
  <si>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</si>
  <si>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</si>
  <si>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</si>
  <si>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</si>
  <si>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</si>
  <si>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</si>
  <si>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</si>
  <si>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</si>
  <si>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</si>
  <si>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</si>
  <si>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</si>
  <si>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東京都中央区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</si>
  <si>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</si>
  <si>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</si>
  <si>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</si>
  <si>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</si>
  <si>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</si>
  <si>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</si>
  <si>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</si>
  <si>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</si>
  <si>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</si>
  <si>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</si>
  <si>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</si>
  <si>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</si>
  <si>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</si>
  <si>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</si>
  <si>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</si>
  <si>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</si>
  <si>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</si>
  <si>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</si>
  <si>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</si>
  <si>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</si>
  <si>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</si>
  <si>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</si>
  <si>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</si>
  <si>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</si>
  <si>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</si>
  <si>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</si>
  <si>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</si>
  <si>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</si>
  <si>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</si>
  <si>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</si>
  <si>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</si>
  <si>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</si>
  <si>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</si>
  <si>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</si>
  <si>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</si>
  <si>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</si>
  <si>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</si>
  <si>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</si>
  <si>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</si>
  <si>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</si>
  <si>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</si>
  <si>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</si>
  <si>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</si>
  <si>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</si>
  <si>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</si>
  <si>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</si>
  <si>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</si>
  <si>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</si>
  <si>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</si>
  <si>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</si>
  <si>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</si>
  <si>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</si>
  <si>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</si>
  <si>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</si>
  <si>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</si>
  <si>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</si>
  <si>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</si>
  <si>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</si>
  <si>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</si>
  <si>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</si>
  <si>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</si>
  <si>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</si>
  <si>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</si>
  <si>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</si>
  <si>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</si>
  <si>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</si>
  <si>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</si>
  <si>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</si>
  <si>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</si>
  <si>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</si>
  <si>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</si>
  <si>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</si>
  <si>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</si>
  <si>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</si>
  <si>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</si>
  <si>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</si>
  <si>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</si>
  <si>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</si>
  <si>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</si>
  <si>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</si>
  <si>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</si>
  <si>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</si>
  <si>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</si>
  <si>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</si>
  <si>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</si>
  <si>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</si>
  <si>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</si>
  <si>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</si>
  <si>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</si>
  <si>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</si>
  <si>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</si>
  <si>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</si>
  <si>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</si>
  <si>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</si>
  <si>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</si>
  <si>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</si>
  <si>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</si>
  <si>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</si>
  <si>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</si>
  <si>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</si>
  <si>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</si>
  <si>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</si>
  <si>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</si>
  <si>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</si>
  <si>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</si>
  <si>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</si>
  <si>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</si>
  <si>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</si>
  <si>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</si>
  <si>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</si>
  <si>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</si>
  <si>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</si>
  <si>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</si>
  <si>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</si>
  <si>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</si>
  <si>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</si>
  <si>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</si>
  <si>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</si>
  <si>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</si>
  <si>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</si>
  <si>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</si>
  <si>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</si>
  <si>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</si>
  <si>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</si>
  <si>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</si>
  <si>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</si>
  <si>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</si>
  <si>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</si>
  <si>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</si>
  <si>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</si>
  <si>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</si>
  <si>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</si>
  <si>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</si>
  <si>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</si>
  <si>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</si>
  <si>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</si>
  <si>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</si>
  <si>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</si>
  <si>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</si>
  <si>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</si>
  <si>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</si>
  <si>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</si>
  <si>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</si>
  <si>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</si>
  <si>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</si>
  <si>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</si>
  <si>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</si>
  <si>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</si>
  <si>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</si>
  <si>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</si>
  <si>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</si>
  <si>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</si>
  <si>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</si>
  <si>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</si>
  <si>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</si>
  <si>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</si>
  <si>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</si>
  <si>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</si>
  <si>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</si>
  <si>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</si>
  <si>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</si>
  <si>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</si>
  <si>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</si>
  <si>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</si>
  <si>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</si>
  <si>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</si>
  <si>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</si>
  <si>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</si>
  <si>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</si>
  <si>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</si>
  <si>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</si>
  <si>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0.23</t>
  </si>
  <si>
    <t>一般会計</t>
  </si>
  <si>
    <t>国民健康保険事業会計</t>
  </si>
  <si>
    <t>介護保険事業会計</t>
  </si>
  <si>
    <t>後期高齢者医療会計</t>
  </si>
  <si>
    <t>その他会計（赤字）</t>
  </si>
  <si>
    <t>その他会計（黒字）</t>
  </si>
  <si>
    <t>R02</t>
    <phoneticPr fontId="5"/>
  </si>
  <si>
    <t>R03</t>
    <phoneticPr fontId="5"/>
  </si>
  <si>
    <t>R04</t>
    <phoneticPr fontId="5"/>
  </si>
  <si>
    <t>R05</t>
    <phoneticPr fontId="5"/>
  </si>
  <si>
    <t>R06</t>
    <phoneticPr fontId="5"/>
  </si>
  <si>
    <t>特別区人事・厚生事務組合</t>
    <rPh sb="0" eb="3">
      <t>トクベツク</t>
    </rPh>
    <rPh sb="3" eb="5">
      <t>ジンジ</t>
    </rPh>
    <rPh sb="6" eb="8">
      <t>コウセイ</t>
    </rPh>
    <rPh sb="8" eb="12">
      <t>ジムクミアイ</t>
    </rPh>
    <phoneticPr fontId="2"/>
  </si>
  <si>
    <t>特別区競馬組合</t>
    <rPh sb="0" eb="5">
      <t>トクベツクケイバ</t>
    </rPh>
    <rPh sb="5" eb="7">
      <t>クミアイ</t>
    </rPh>
    <phoneticPr fontId="2"/>
  </si>
  <si>
    <t>東京二十三区清掃一部事務組合</t>
    <rPh sb="0" eb="2">
      <t>トウキョウ</t>
    </rPh>
    <rPh sb="2" eb="6">
      <t>ニジュウサンク</t>
    </rPh>
    <rPh sb="6" eb="8">
      <t>セイソウ</t>
    </rPh>
    <rPh sb="8" eb="10">
      <t>イチブ</t>
    </rPh>
    <rPh sb="10" eb="12">
      <t>ジム</t>
    </rPh>
    <rPh sb="12" eb="14">
      <t>クミアイ</t>
    </rPh>
    <phoneticPr fontId="2"/>
  </si>
  <si>
    <t>東京都後期高齢者医療広域連合（一般会計）</t>
    <rPh sb="0" eb="3">
      <t>トウキョウト</t>
    </rPh>
    <rPh sb="3" eb="8">
      <t>コウキコウレイシャ</t>
    </rPh>
    <rPh sb="8" eb="10">
      <t>イリョウ</t>
    </rPh>
    <rPh sb="10" eb="12">
      <t>コウイキ</t>
    </rPh>
    <rPh sb="12" eb="14">
      <t>レンゴウ</t>
    </rPh>
    <rPh sb="15" eb="19">
      <t>イッパンカイケイ</t>
    </rPh>
    <phoneticPr fontId="2"/>
  </si>
  <si>
    <t>東京都後期高齢者医療広域連合（後期高齢者医療特別会計）</t>
    <rPh sb="0" eb="3">
      <t>トウキョウト</t>
    </rPh>
    <rPh sb="3" eb="8">
      <t>コウキコウレイシャ</t>
    </rPh>
    <rPh sb="8" eb="10">
      <t>イリョウ</t>
    </rPh>
    <rPh sb="10" eb="12">
      <t>コウイキ</t>
    </rPh>
    <rPh sb="12" eb="14">
      <t>レンゴウ</t>
    </rPh>
    <rPh sb="15" eb="20">
      <t>コウキコウレイシャ</t>
    </rPh>
    <rPh sb="20" eb="22">
      <t>イリョウ</t>
    </rPh>
    <rPh sb="22" eb="26">
      <t>トクベツカイケイ</t>
    </rPh>
    <phoneticPr fontId="2"/>
  </si>
  <si>
    <t>法適用</t>
    <rPh sb="0" eb="1">
      <t>ホウ</t>
    </rPh>
    <rPh sb="1" eb="3">
      <t>テキヨウ</t>
    </rPh>
    <phoneticPr fontId="6"/>
  </si>
  <si>
    <t>施設整備基金</t>
    <phoneticPr fontId="5"/>
  </si>
  <si>
    <t>教育施設整備基金</t>
    <phoneticPr fontId="5"/>
  </si>
  <si>
    <t>首都高速道路地下化等都市基盤整備基金</t>
    <phoneticPr fontId="5"/>
  </si>
  <si>
    <t>まちづくり支援基金</t>
    <phoneticPr fontId="5"/>
  </si>
  <si>
    <t>交通環境改善基金</t>
    <phoneticPr fontId="5"/>
  </si>
  <si>
    <t>中央区勤労者サービス公社</t>
    <rPh sb="0" eb="3">
      <t>チュウオウク</t>
    </rPh>
    <rPh sb="3" eb="6">
      <t>キンロウシャ</t>
    </rPh>
    <rPh sb="10" eb="12">
      <t>コウシャ</t>
    </rPh>
    <phoneticPr fontId="2"/>
  </si>
  <si>
    <t>日本橋プラザ</t>
    <rPh sb="0" eb="3">
      <t>ニホンバシ</t>
    </rPh>
    <phoneticPr fontId="2"/>
  </si>
  <si>
    <t>-</t>
    <phoneticPr fontId="2"/>
  </si>
  <si>
    <t>中央区都市整備公社</t>
    <rPh sb="0" eb="9">
      <t>チュウオウクトシセイビコウシャ</t>
    </rPh>
    <phoneticPr fontId="2"/>
  </si>
  <si>
    <t>中央区土地開発公社</t>
    <rPh sb="0" eb="3">
      <t>チュウオウク</t>
    </rPh>
    <rPh sb="3" eb="5">
      <t>トチ</t>
    </rPh>
    <rPh sb="5" eb="7">
      <t>カイハツ</t>
    </rPh>
    <rPh sb="7" eb="9">
      <t>コウシャ</t>
    </rPh>
    <phoneticPr fontId="2"/>
  </si>
  <si>
    <t>R6解散及び清算</t>
    <rPh sb="2" eb="4">
      <t>カイサン</t>
    </rPh>
    <rPh sb="4" eb="5">
      <t>オヨ</t>
    </rPh>
    <rPh sb="6" eb="7">
      <t>キヨシ</t>
    </rPh>
    <rPh sb="7" eb="8">
      <t>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</si>
</sst>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440B-49AB-8AA5-E6CC6580BC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205135</c:v>
                </c:pt>
                <c:pt idx="1">
                  <c:v>263043</c:v>
                </c:pt>
                <c:pt idx="2">
                  <c:v>245284</c:v>
                </c:pt>
                <c:pt idx="3">
                  <c:v>305421</c:v>
                </c:pt>
                <c:pt idx="4">
                  <c:v>205346</c:v>
                </c:pt>
              </c:numCache>
            </c:numRef>
          </c:val>
          <c:smooth val="0"/>
          <c:extLst>
            <c:ext xmlns:c16="http://schemas.microsoft.com/office/drawing/2014/chart" uri="{C3380CC4-5D6E-409C-BE32-E72D297353CC}">
              <c16:uniqueId val="{00000001-440B-49AB-8AA5-E6CC6580BC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3.13</c:v>
                </c:pt>
                <c:pt idx="1">
                  <c:v>3.19</c:v>
                </c:pt>
                <c:pt idx="2">
                  <c:v>3.33</c:v>
                </c:pt>
                <c:pt idx="3">
                  <c:v>3.13</c:v>
                </c:pt>
                <c:pt idx="4">
                  <c:v>3.73</c:v>
                </c:pt>
              </c:numCache>
            </c:numRef>
          </c:val>
          <c:extLst>
            <c:ext xmlns:c16="http://schemas.microsoft.com/office/drawing/2014/chart" uri="{C3380CC4-5D6E-409C-BE32-E72D297353CC}">
              <c16:uniqueId val="{00000000-8639-4A0F-B27F-071B104792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52.43</c:v>
                </c:pt>
                <c:pt idx="1">
                  <c:v>46.3</c:v>
                </c:pt>
                <c:pt idx="2">
                  <c:v>47.14</c:v>
                </c:pt>
                <c:pt idx="3">
                  <c:v>45.45</c:v>
                </c:pt>
                <c:pt idx="4">
                  <c:v>50.39</c:v>
                </c:pt>
              </c:numCache>
            </c:numRef>
          </c:val>
          <c:extLst>
            <c:ext xmlns:c16="http://schemas.microsoft.com/office/drawing/2014/chart" uri="{C3380CC4-5D6E-409C-BE32-E72D297353CC}">
              <c16:uniqueId val="{00000001-8639-4A0F-B27F-071B104792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5.96</c:v>
                </c:pt>
                <c:pt idx="1">
                  <c:v>-0.23</c:v>
                </c:pt>
                <c:pt idx="2">
                  <c:v>4.43</c:v>
                </c:pt>
                <c:pt idx="3">
                  <c:v>5.35</c:v>
                </c:pt>
                <c:pt idx="4">
                  <c:v>0.19</c:v>
                </c:pt>
              </c:numCache>
            </c:numRef>
          </c:val>
          <c:smooth val="0"/>
          <c:extLst>
            <c:ext xmlns:c16="http://schemas.microsoft.com/office/drawing/2014/chart" uri="{C3380CC4-5D6E-409C-BE32-E72D297353CC}">
              <c16:uniqueId val="{00000002-8639-4A0F-B27F-071B104792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F38-452E-B6E3-C309443580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38-452E-B6E3-C3094435803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F38-452E-B6E3-C3094435803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F38-452E-B6E3-C3094435803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F38-452E-B6E3-C30944358031}"/>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1F38-452E-B6E3-C30944358031}"/>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0.03</c:v>
                </c:pt>
                <c:pt idx="2">
                  <c:v>#N/A</c:v>
                </c:pt>
                <c:pt idx="3">
                  <c:v>0.04</c:v>
                </c:pt>
                <c:pt idx="4">
                  <c:v>#N/A</c:v>
                </c:pt>
                <c:pt idx="5">
                  <c:v>0.05</c:v>
                </c:pt>
                <c:pt idx="6">
                  <c:v>#N/A</c:v>
                </c:pt>
                <c:pt idx="7">
                  <c:v>0.02</c:v>
                </c:pt>
                <c:pt idx="8">
                  <c:v>#N/A</c:v>
                </c:pt>
                <c:pt idx="9">
                  <c:v>0.04</c:v>
                </c:pt>
              </c:numCache>
            </c:numRef>
          </c:val>
          <c:extLst>
            <c:ext xmlns:c16="http://schemas.microsoft.com/office/drawing/2014/chart" uri="{C3380CC4-5D6E-409C-BE32-E72D297353CC}">
              <c16:uniqueId val="{00000006-1F38-452E-B6E3-C30944358031}"/>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0.66</c:v>
                </c:pt>
                <c:pt idx="2">
                  <c:v>#N/A</c:v>
                </c:pt>
                <c:pt idx="3">
                  <c:v>0.52</c:v>
                </c:pt>
                <c:pt idx="4">
                  <c:v>#N/A</c:v>
                </c:pt>
                <c:pt idx="5">
                  <c:v>0.35</c:v>
                </c:pt>
                <c:pt idx="6">
                  <c:v>#N/A</c:v>
                </c:pt>
                <c:pt idx="7">
                  <c:v>0.19</c:v>
                </c:pt>
                <c:pt idx="8">
                  <c:v>#N/A</c:v>
                </c:pt>
                <c:pt idx="9">
                  <c:v>0.38</c:v>
                </c:pt>
              </c:numCache>
            </c:numRef>
          </c:val>
          <c:extLst>
            <c:ext xmlns:c16="http://schemas.microsoft.com/office/drawing/2014/chart" uri="{C3380CC4-5D6E-409C-BE32-E72D297353CC}">
              <c16:uniqueId val="{00000007-1F38-452E-B6E3-C30944358031}"/>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0.39</c:v>
                </c:pt>
                <c:pt idx="2">
                  <c:v>#N/A</c:v>
                </c:pt>
                <c:pt idx="3">
                  <c:v>0.46</c:v>
                </c:pt>
                <c:pt idx="4">
                  <c:v>#N/A</c:v>
                </c:pt>
                <c:pt idx="5">
                  <c:v>0.33</c:v>
                </c:pt>
                <c:pt idx="6">
                  <c:v>#N/A</c:v>
                </c:pt>
                <c:pt idx="7">
                  <c:v>0.22</c:v>
                </c:pt>
                <c:pt idx="8">
                  <c:v>#N/A</c:v>
                </c:pt>
                <c:pt idx="9">
                  <c:v>0.41</c:v>
                </c:pt>
              </c:numCache>
            </c:numRef>
          </c:val>
          <c:extLst>
            <c:ext xmlns:c16="http://schemas.microsoft.com/office/drawing/2014/chart" uri="{C3380CC4-5D6E-409C-BE32-E72D297353CC}">
              <c16:uniqueId val="{00000008-1F38-452E-B6E3-C3094435803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3.13</c:v>
                </c:pt>
                <c:pt idx="2">
                  <c:v>#N/A</c:v>
                </c:pt>
                <c:pt idx="3">
                  <c:v>3.19</c:v>
                </c:pt>
                <c:pt idx="4">
                  <c:v>#N/A</c:v>
                </c:pt>
                <c:pt idx="5">
                  <c:v>3.33</c:v>
                </c:pt>
                <c:pt idx="6">
                  <c:v>#N/A</c:v>
                </c:pt>
                <c:pt idx="7">
                  <c:v>3.12</c:v>
                </c:pt>
                <c:pt idx="8">
                  <c:v>#N/A</c:v>
                </c:pt>
                <c:pt idx="9">
                  <c:v>3.72</c:v>
                </c:pt>
              </c:numCache>
            </c:numRef>
          </c:val>
          <c:extLst>
            <c:ext xmlns:c16="http://schemas.microsoft.com/office/drawing/2014/chart" uri="{C3380CC4-5D6E-409C-BE32-E72D297353CC}">
              <c16:uniqueId val="{00000009-1F38-452E-B6E3-C3094435803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1702</c:v>
                </c:pt>
                <c:pt idx="5">
                  <c:v>1638</c:v>
                </c:pt>
                <c:pt idx="8">
                  <c:v>1505</c:v>
                </c:pt>
                <c:pt idx="11">
                  <c:v>1407</c:v>
                </c:pt>
                <c:pt idx="14">
                  <c:v>1232</c:v>
                </c:pt>
              </c:numCache>
            </c:numRef>
          </c:val>
          <c:extLst>
            <c:ext xmlns:c16="http://schemas.microsoft.com/office/drawing/2014/chart" uri="{C3380CC4-5D6E-409C-BE32-E72D297353CC}">
              <c16:uniqueId val="{00000000-69EA-4E84-B9FB-EA85A0B1DB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EA-4E84-B9FB-EA85A0B1DB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608</c:v>
                </c:pt>
                <c:pt idx="3">
                  <c:v>1015</c:v>
                </c:pt>
                <c:pt idx="6">
                  <c:v>1173</c:v>
                </c:pt>
                <c:pt idx="9">
                  <c:v>1168</c:v>
                </c:pt>
                <c:pt idx="12">
                  <c:v>1059</c:v>
                </c:pt>
              </c:numCache>
            </c:numRef>
          </c:val>
          <c:extLst>
            <c:ext xmlns:c16="http://schemas.microsoft.com/office/drawing/2014/chart" uri="{C3380CC4-5D6E-409C-BE32-E72D297353CC}">
              <c16:uniqueId val="{00000002-69EA-4E84-B9FB-EA85A0B1DB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83</c:v>
                </c:pt>
                <c:pt idx="3">
                  <c:v>84</c:v>
                </c:pt>
                <c:pt idx="6">
                  <c:v>62</c:v>
                </c:pt>
                <c:pt idx="9">
                  <c:v>77</c:v>
                </c:pt>
                <c:pt idx="12">
                  <c:v>142</c:v>
                </c:pt>
              </c:numCache>
            </c:numRef>
          </c:val>
          <c:extLst>
            <c:ext xmlns:c16="http://schemas.microsoft.com/office/drawing/2014/chart" uri="{C3380CC4-5D6E-409C-BE32-E72D297353CC}">
              <c16:uniqueId val="{00000003-69EA-4E84-B9FB-EA85A0B1DB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EA-4E84-B9FB-EA85A0B1DB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107</c:v>
                </c:pt>
                <c:pt idx="3">
                  <c:v>134</c:v>
                </c:pt>
                <c:pt idx="6">
                  <c:v>164</c:v>
                </c:pt>
                <c:pt idx="9">
                  <c:v>210</c:v>
                </c:pt>
                <c:pt idx="12">
                  <c:v>291</c:v>
                </c:pt>
              </c:numCache>
            </c:numRef>
          </c:val>
          <c:extLst>
            <c:ext xmlns:c16="http://schemas.microsoft.com/office/drawing/2014/chart" uri="{C3380CC4-5D6E-409C-BE32-E72D297353CC}">
              <c16:uniqueId val="{00000005-69EA-4E84-B9FB-EA85A0B1DB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EA-4E84-B9FB-EA85A0B1DB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816</c:v>
                </c:pt>
                <c:pt idx="3">
                  <c:v>833</c:v>
                </c:pt>
                <c:pt idx="6">
                  <c:v>917</c:v>
                </c:pt>
                <c:pt idx="9">
                  <c:v>1045</c:v>
                </c:pt>
                <c:pt idx="12">
                  <c:v>1301</c:v>
                </c:pt>
              </c:numCache>
            </c:numRef>
          </c:val>
          <c:extLst>
            <c:ext xmlns:c16="http://schemas.microsoft.com/office/drawing/2014/chart" uri="{C3380CC4-5D6E-409C-BE32-E72D297353CC}">
              <c16:uniqueId val="{00000007-69EA-4E84-B9FB-EA85A0B1DBA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-88</c:v>
                </c:pt>
                <c:pt idx="2">
                  <c:v>#N/A</c:v>
                </c:pt>
                <c:pt idx="3">
                  <c:v>#N/A</c:v>
                </c:pt>
                <c:pt idx="4">
                  <c:v>428</c:v>
                </c:pt>
                <c:pt idx="5">
                  <c:v>#N/A</c:v>
                </c:pt>
                <c:pt idx="6">
                  <c:v>#N/A</c:v>
                </c:pt>
                <c:pt idx="7">
                  <c:v>811</c:v>
                </c:pt>
                <c:pt idx="8">
                  <c:v>#N/A</c:v>
                </c:pt>
                <c:pt idx="9">
                  <c:v>#N/A</c:v>
                </c:pt>
                <c:pt idx="10">
                  <c:v>1093</c:v>
                </c:pt>
                <c:pt idx="11">
                  <c:v>#N/A</c:v>
                </c:pt>
                <c:pt idx="12">
                  <c:v>#N/A</c:v>
                </c:pt>
                <c:pt idx="13">
                  <c:v>1561</c:v>
                </c:pt>
                <c:pt idx="14">
                  <c:v>#N/A</c:v>
                </c:pt>
              </c:numCache>
            </c:numRef>
          </c:val>
          <c:smooth val="0"/>
          <c:extLst>
            <c:ext xmlns:c16="http://schemas.microsoft.com/office/drawing/2014/chart" uri="{C3380CC4-5D6E-409C-BE32-E72D297353CC}">
              <c16:uniqueId val="{00000008-69EA-4E84-B9FB-EA85A0B1DBA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16832</c:v>
                </c:pt>
                <c:pt idx="5">
                  <c:v>26985</c:v>
                </c:pt>
                <c:pt idx="8">
                  <c:v>31277</c:v>
                </c:pt>
                <c:pt idx="11">
                  <c:v>36855</c:v>
                </c:pt>
                <c:pt idx="14">
                  <c:v>35386</c:v>
                </c:pt>
              </c:numCache>
            </c:numRef>
          </c:val>
          <c:extLst>
            <c:ext xmlns:c16="http://schemas.microsoft.com/office/drawing/2014/chart" uri="{C3380CC4-5D6E-409C-BE32-E72D297353CC}">
              <c16:uniqueId val="{00000000-BBD9-422D-BF95-8716900500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BD9-422D-BF95-8716900500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73896</c:v>
                </c:pt>
                <c:pt idx="5">
                  <c:v>73305</c:v>
                </c:pt>
                <c:pt idx="8">
                  <c:v>75366</c:v>
                </c:pt>
                <c:pt idx="11">
                  <c:v>98954</c:v>
                </c:pt>
                <c:pt idx="14">
                  <c:v>102348</c:v>
                </c:pt>
              </c:numCache>
            </c:numRef>
          </c:val>
          <c:extLst>
            <c:ext xmlns:c16="http://schemas.microsoft.com/office/drawing/2014/chart" uri="{C3380CC4-5D6E-409C-BE32-E72D297353CC}">
              <c16:uniqueId val="{00000002-BBD9-422D-BF95-8716900500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D9-422D-BF95-8716900500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D9-422D-BF95-8716900500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D9-422D-BF95-8716900500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9310</c:v>
                </c:pt>
                <c:pt idx="3">
                  <c:v>8457</c:v>
                </c:pt>
                <c:pt idx="6">
                  <c:v>7999</c:v>
                </c:pt>
                <c:pt idx="9">
                  <c:v>8403</c:v>
                </c:pt>
                <c:pt idx="12">
                  <c:v>8229</c:v>
                </c:pt>
              </c:numCache>
            </c:numRef>
          </c:val>
          <c:extLst>
            <c:ext xmlns:c16="http://schemas.microsoft.com/office/drawing/2014/chart" uri="{C3380CC4-5D6E-409C-BE32-E72D297353CC}">
              <c16:uniqueId val="{00000006-BBD9-422D-BF95-8716900500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1065</c:v>
                </c:pt>
                <c:pt idx="3">
                  <c:v>1184</c:v>
                </c:pt>
                <c:pt idx="6">
                  <c:v>1312</c:v>
                </c:pt>
                <c:pt idx="9">
                  <c:v>1237</c:v>
                </c:pt>
                <c:pt idx="12">
                  <c:v>1488</c:v>
                </c:pt>
              </c:numCache>
            </c:numRef>
          </c:val>
          <c:extLst>
            <c:ext xmlns:c16="http://schemas.microsoft.com/office/drawing/2014/chart" uri="{C3380CC4-5D6E-409C-BE32-E72D297353CC}">
              <c16:uniqueId val="{00000007-BBD9-422D-BF95-8716900500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BBD9-422D-BF95-8716900500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4156</c:v>
                </c:pt>
                <c:pt idx="3">
                  <c:v>3821</c:v>
                </c:pt>
                <c:pt idx="6">
                  <c:v>3458</c:v>
                </c:pt>
                <c:pt idx="9">
                  <c:v>2690</c:v>
                </c:pt>
                <c:pt idx="12">
                  <c:v>2348</c:v>
                </c:pt>
              </c:numCache>
            </c:numRef>
          </c:val>
          <c:extLst>
            <c:ext xmlns:c16="http://schemas.microsoft.com/office/drawing/2014/chart" uri="{C3380CC4-5D6E-409C-BE32-E72D297353CC}">
              <c16:uniqueId val="{00000009-BBD9-422D-BF95-8716900500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20244</c:v>
                </c:pt>
                <c:pt idx="3">
                  <c:v>30463</c:v>
                </c:pt>
                <c:pt idx="6">
                  <c:v>34465</c:v>
                </c:pt>
                <c:pt idx="9">
                  <c:v>44538</c:v>
                </c:pt>
                <c:pt idx="12">
                  <c:v>43553</c:v>
                </c:pt>
              </c:numCache>
            </c:numRef>
          </c:val>
          <c:extLst>
            <c:ext xmlns:c16="http://schemas.microsoft.com/office/drawing/2014/chart" uri="{C3380CC4-5D6E-409C-BE32-E72D297353CC}">
              <c16:uniqueId val="{0000000A-BBD9-422D-BF95-8716900500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BD9-422D-BF95-8716900500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30933</c:v>
                </c:pt>
                <c:pt idx="1">
                  <c:v>34822</c:v>
                </c:pt>
                <c:pt idx="2">
                  <c:v>34776</c:v>
                </c:pt>
              </c:numCache>
            </c:numRef>
          </c:val>
          <c:extLst>
            <c:ext xmlns:c16="http://schemas.microsoft.com/office/drawing/2014/chart" uri="{C3380CC4-5D6E-409C-BE32-E72D297353CC}">
              <c16:uniqueId val="{00000000-A986-4E05-98F3-23C54D85FB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986-4E05-98F3-23C54D85FB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41957</c:v>
                </c:pt>
                <c:pt idx="1">
                  <c:v>60995</c:v>
                </c:pt>
                <c:pt idx="2">
                  <c:v>63929</c:v>
                </c:pt>
              </c:numCache>
            </c:numRef>
          </c:val>
          <c:extLst>
            <c:ext xmlns:c16="http://schemas.microsoft.com/office/drawing/2014/chart" uri="{C3380CC4-5D6E-409C-BE32-E72D297353CC}">
              <c16:uniqueId val="{00000002-A986-4E05-98F3-23C54D85FB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で入れ替わりとなる令和３年度と比較して、学校教育施設整備などに伴う元利償還金が増となったほか、満期一括償還地方債に係る年度割相当額が増となったことにより、実質公債費比率の分子は増となった。</a:t>
          </a:r>
        </a:p>
        <a:p>
          <a:r>
            <a:rPr kumimoji="1" lang="ja-JP" altLang="en-US" sz="1400">
              <a:latin typeface="ＭＳ ゴシック" pitchFamily="49" charset="-128"/>
              <a:ea typeface="ＭＳ ゴシック" pitchFamily="49" charset="-128"/>
            </a:rPr>
            <a:t>　元利償還金等については、引き続き増加が見込まれるため、今後の推移を注視する必要がある。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年度に晴海西小・中学校の整備等に係る財源の一部として、銀行等引受債を発行したため、減債基金への積み増しを行ったことにより、減債基金残高が増加している。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償還や債務負担行為の支出により、地方債の現在高や債務負担行為に基づく支出予定額が減となったことなどにより、将来負担額が減少したことに加え、施設整備基金など、充当可能基金の増などにより、充当可能財源等が増加し、将来負担比率の分子が減少した。</a:t>
          </a:r>
        </a:p>
        <a:p>
          <a:r>
            <a:rPr kumimoji="1" lang="ja-JP" altLang="en-US" sz="1400">
              <a:latin typeface="ＭＳ ゴシック" pitchFamily="49" charset="-128"/>
              <a:ea typeface="ＭＳ ゴシック" pitchFamily="49" charset="-128"/>
            </a:rPr>
            <a:t>　依然として負の値であることから、財政における健全性を保っているが、既存施設の老朽化に伴う大規模改修等の施設整備に加え、原材料価格の上昇などによる工事費の高騰もあり、基金残高の減少や地方債現在高の増加が見込まれるため、今後の財政状況は依然として厳しい状況であると考えられることから、将来負担に留意した財政運営を図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東京都中央区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八重洲二丁目南地区再開発事業に係る土地貸付収入の一部や剰余金を施設整備基金に積み立てたほか、過去に立替えた市街地再開発事業助成などに係る財政調整交付金算定分や剰余金を財政調整基金に積み立てた。また、既存施設の老朽化に伴う大規模改修などに備え、教育施設整備基金に計画的に積み立てたことなどにより、全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2,888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毎年度決算収支見込みをもとに取崩しを調整するとともに、当該年度に見込まれる剰余金や民間の開発事業に係る協力金収入などを着実に積み立てていく。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教育施設整備基金　　　　　　　　　　　　教育施設の整備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施設整備基金　　　　　　　　　　　　　　区民福祉を増進するための施設（教育施設を除く）の整備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首都高速道路地下化等都市基盤整備基金　　首都高速道路の地下化や関連する都市基盤の整備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まちづくり支援基金　　　　　　　　　　　まちづくり活動及び定住の支援</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交通環境改善基金　　　　　　　　　　　　交通環境の改善</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既存施設の老朽化に伴う大規模改修などに備え、施設整備基金や教育施設整備基金に積み立てたことなどにより、その他特定目的基金は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既存施設の老朽化に伴う大規模改修が控えていることに加え、原材料価格の上昇などによる工事費高騰の影響もあることから、今後も基金の取り崩しが必要となる。そのため、これまで実施してきた積立てルールを継続し、当該年度に見込まれる剰余金を施設整備基金や教育施設整備基金に積み立てるなど、将来需要を見据えた計画的な積立て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過去に立替えた市街地再開発事業助成などに係る財政調整交付金算定分や剰余金を財政調整基金に積み立てたものの、令和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年度市街地再開発事業助成の立替えにより財政調整基金を取崩したことで、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都市計画交付金における地方債収入相当額については、特別区財政調整交付金で算定されるまでの間は財政調整基金を取り崩す形で予算計上するが、毎年度決算収支見込みをもとに取崩額を調整するとともに、特別区財政調整交付金の算定後は取り崩した額を着実に積み戻し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187,404
174,851
10.21
141,298,669
137,272,635
2,573,630
69,007,837
41,805,182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財政力指数は、前年度に比べ</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ポイントの増であり、類似団体内平均値を</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財政力指数は、過去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カ年の平均値であるが、単年度で見ると、令和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0.57</a:t>
          </a:r>
          <a:r>
            <a:rPr kumimoji="1" lang="ja-JP" altLang="en-US" sz="1300">
              <a:latin typeface="ＭＳ Ｐゴシック" panose="020B0600070205080204" pitchFamily="50" charset="-128"/>
              <a:ea typeface="ＭＳ Ｐゴシック" panose="020B0600070205080204" pitchFamily="50" charset="-128"/>
            </a:rPr>
            <a:t>に対して、令和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0.67</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これは、分子となる基準財政収入額の増に加え、分母となる基準財政需要額が都市計画交付金に係る地方債収入相当額の前倒し算定の減などにより減少したためである。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110672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1228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110672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53943"/>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7257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194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､73.3%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これは、分子となる経常的経費充当一般財源等が物件費等の増などにより増加したことに加え、分母となる経常的一般財源等総額が財調交付金（普通交付金）の減などにより減少したためである。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51308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93096"/>
          <a:ext cx="0" cy="9024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23385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6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51308</xdr:rowOff>
    </xdr:from>
    <xdr:to>
      <xdr:col>24</xdr:col>
      <xdr:colOff>12700</xdr:colOff>
      <xdr:row>65</xdr:row>
      <xdr:rowOff>51308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95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146304</xdr:rowOff>
    </xdr:from>
    <xdr:to>
      <xdr:col>23</xdr:col>
      <xdr:colOff>133350</xdr:colOff>
      <xdr:row>62</xdr:row>
      <xdr:rowOff>83058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090404"/>
          <a:ext cx="838200" cy="62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45229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4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146304</xdr:rowOff>
    </xdr:from>
    <xdr:to>
      <xdr:col>19</xdr:col>
      <xdr:colOff>133350</xdr:colOff>
      <xdr:row>60</xdr:row>
      <xdr:rowOff>6096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090404"/>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15240</xdr:rowOff>
    </xdr:from>
    <xdr:to>
      <xdr:col>19</xdr:col>
      <xdr:colOff>184150</xdr:colOff>
      <xdr:row>63</xdr:row>
      <xdr:rowOff>116840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101617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6096</xdr:rowOff>
    </xdr:from>
    <xdr:to>
      <xdr:col>15</xdr:col>
      <xdr:colOff>82550</xdr:colOff>
      <xdr:row>60</xdr:row>
      <xdr:rowOff>160528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9309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160528</xdr:rowOff>
    </xdr:from>
    <xdr:to>
      <xdr:col>11</xdr:col>
      <xdr:colOff>31750</xdr:colOff>
      <xdr:row>62</xdr:row>
      <xdr:rowOff>169926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47528"/>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126238</xdr:rowOff>
    </xdr:from>
    <xdr:to>
      <xdr:col>11</xdr:col>
      <xdr:colOff>82550</xdr:colOff>
      <xdr:row>64</xdr:row>
      <xdr:rowOff>56388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41165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28973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48785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95504</xdr:rowOff>
    </xdr:from>
    <xdr:to>
      <xdr:col>19</xdr:col>
      <xdr:colOff>184150</xdr:colOff>
      <xdr:row>59</xdr:row>
      <xdr:rowOff>25654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35831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08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126746</xdr:rowOff>
    </xdr:from>
    <xdr:to>
      <xdr:col>15</xdr:col>
      <xdr:colOff>133350</xdr:colOff>
      <xdr:row>60</xdr:row>
      <xdr:rowOff>56896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109728</xdr:rowOff>
    </xdr:from>
    <xdr:to>
      <xdr:col>11</xdr:col>
      <xdr:colOff>82550</xdr:colOff>
      <xdr:row>61</xdr:row>
      <xdr:rowOff>39878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50055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119126</xdr:rowOff>
    </xdr:from>
    <xdr:to>
      <xdr:col>7</xdr:col>
      <xdr:colOff>31750</xdr:colOff>
      <xdr:row>63</xdr:row>
      <xdr:rowOff>49276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59453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[250,576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16,787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これは、職員給の増などにより増加したものである。</a:t>
          </a:r>
        </a:p>
        <a:p>
          <a:r>
            <a:rPr kumimoji="1" lang="ja-JP" altLang="en-US" sz="1300">
              <a:latin typeface="ＭＳ Ｐゴシック" panose="020B0600070205080204" pitchFamily="50" charset="-128"/>
              <a:ea typeface="ＭＳ Ｐゴシック" panose="020B0600070205080204" pitchFamily="50" charset="-128"/>
            </a:rPr>
            <a:t>　 なお、類似団体平均を上回っている要因は、基礎的な事務に要する人件費・物件費等は人口規模に関わらず一定程度必要となることによるものであり、人口規模の小さい自治体に見られる傾向である。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108372</xdr:rowOff>
    </xdr:from>
    <xdr:to>
      <xdr:col>23</xdr:col>
      <xdr:colOff>133350</xdr:colOff>
      <xdr:row>84</xdr:row>
      <xdr:rowOff>4434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38722"/>
          <a:ext cx="838200" cy="6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145761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1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108372</xdr:rowOff>
    </xdr:from>
    <xdr:to>
      <xdr:col>19</xdr:col>
      <xdr:colOff>133350</xdr:colOff>
      <xdr:row>83</xdr:row>
      <xdr:rowOff>133156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338722"/>
          <a:ext cx="889000" cy="2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131975</xdr:rowOff>
    </xdr:from>
    <xdr:to>
      <xdr:col>15</xdr:col>
      <xdr:colOff>82550</xdr:colOff>
      <xdr:row>83</xdr:row>
      <xdr:rowOff>133156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62325"/>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46611</xdr:rowOff>
    </xdr:from>
    <xdr:to>
      <xdr:col>11</xdr:col>
      <xdr:colOff>31750</xdr:colOff>
      <xdr:row>83</xdr:row>
      <xdr:rowOff>131975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76961"/>
          <a:ext cx="889000" cy="8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125084</xdr:rowOff>
    </xdr:from>
    <xdr:to>
      <xdr:col>23</xdr:col>
      <xdr:colOff>184150</xdr:colOff>
      <xdr:row>84</xdr:row>
      <xdr:rowOff>55234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5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97161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2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57572</xdr:rowOff>
    </xdr:from>
    <xdr:to>
      <xdr:col>19</xdr:col>
      <xdr:colOff>184150</xdr:colOff>
      <xdr:row>83</xdr:row>
      <xdr:rowOff>159172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143949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7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82356</xdr:rowOff>
    </xdr:from>
    <xdr:to>
      <xdr:col>15</xdr:col>
      <xdr:colOff>133350</xdr:colOff>
      <xdr:row>84</xdr:row>
      <xdr:rowOff>12506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1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168733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9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81175</xdr:rowOff>
    </xdr:from>
    <xdr:to>
      <xdr:col>11</xdr:col>
      <xdr:colOff>82550</xdr:colOff>
      <xdr:row>84</xdr:row>
      <xdr:rowOff>11325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1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167552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9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167261</xdr:rowOff>
    </xdr:from>
    <xdr:to>
      <xdr:col>7</xdr:col>
      <xdr:colOff>31750</xdr:colOff>
      <xdr:row>83</xdr:row>
      <xdr:rowOff>97411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82188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給与制度は特別区全体で統一的に運用されているが、本区においては、主に国の職員数の構成比が高い「経験年数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年未満」、「経験年数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年未満」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、「経験年数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年以上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年未満」</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に該当する職員の平均給料月額が国と比較して高いことから、ラスパイレス指数が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ポイントを超えている。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87</xdr:row>
      <xdr:rowOff>74930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8110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47007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496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74930</xdr:rowOff>
    </xdr:from>
    <xdr:to>
      <xdr:col>81</xdr:col>
      <xdr:colOff>133350</xdr:colOff>
      <xdr:row>87</xdr:row>
      <xdr:rowOff>74930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9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87</xdr:row>
      <xdr:rowOff>147320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910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24147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5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147320</xdr:rowOff>
    </xdr:from>
    <xdr:to>
      <xdr:col>77</xdr:col>
      <xdr:colOff>44450</xdr:colOff>
      <xdr:row>88</xdr:row>
      <xdr:rowOff>24130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634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55880</xdr:rowOff>
    </xdr:from>
    <xdr:to>
      <xdr:col>77</xdr:col>
      <xdr:colOff>95250</xdr:colOff>
      <xdr:row>84</xdr:row>
      <xdr:rowOff>157480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167657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2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24130</xdr:rowOff>
    </xdr:from>
    <xdr:to>
      <xdr:col>72</xdr:col>
      <xdr:colOff>203200</xdr:colOff>
      <xdr:row>88</xdr:row>
      <xdr:rowOff>72389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1173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72389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876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128270</xdr:rowOff>
    </xdr:from>
    <xdr:to>
      <xdr:col>68</xdr:col>
      <xdr:colOff>203200</xdr:colOff>
      <xdr:row>85</xdr:row>
      <xdr:rowOff>58420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68597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5080</xdr:rowOff>
    </xdr:from>
    <xdr:to>
      <xdr:col>64</xdr:col>
      <xdr:colOff>152400</xdr:colOff>
      <xdr:row>85</xdr:row>
      <xdr:rowOff>106680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116857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91457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3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96520</xdr:rowOff>
    </xdr:from>
    <xdr:to>
      <xdr:col>77</xdr:col>
      <xdr:colOff>95250</xdr:colOff>
      <xdr:row>88</xdr:row>
      <xdr:rowOff>26670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144780</xdr:rowOff>
    </xdr:from>
    <xdr:to>
      <xdr:col>73</xdr:col>
      <xdr:colOff>44450</xdr:colOff>
      <xdr:row>88</xdr:row>
      <xdr:rowOff>74930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21589</xdr:rowOff>
    </xdr:from>
    <xdr:to>
      <xdr:col>68</xdr:col>
      <xdr:colOff>203200</xdr:colOff>
      <xdr:row>88</xdr:row>
      <xdr:rowOff>123189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107966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年度において本区の職員は増加しているものの、それを上回る人口増加の影響によるものである。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なお、類似団体平均を上回っているのは、基礎的な事務に要する職員数は人口規模に関わらず一定程度必要であることが要因であり、人口規模の小さい自治体に見られる傾向である。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155001</xdr:rowOff>
    </xdr:from>
    <xdr:to>
      <xdr:col>81</xdr:col>
      <xdr:colOff>44450</xdr:colOff>
      <xdr:row>62</xdr:row>
      <xdr:rowOff>16873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613451"/>
          <a:ext cx="8382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16873</xdr:rowOff>
    </xdr:from>
    <xdr:to>
      <xdr:col>77</xdr:col>
      <xdr:colOff>44450</xdr:colOff>
      <xdr:row>62</xdr:row>
      <xdr:rowOff>24916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64677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24916</xdr:rowOff>
    </xdr:from>
    <xdr:to>
      <xdr:col>72</xdr:col>
      <xdr:colOff>203200</xdr:colOff>
      <xdr:row>62</xdr:row>
      <xdr:rowOff>27215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654816"/>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27215</xdr:rowOff>
    </xdr:from>
    <xdr:to>
      <xdr:col>68</xdr:col>
      <xdr:colOff>152400</xdr:colOff>
      <xdr:row>62</xdr:row>
      <xdr:rowOff>32959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657115"/>
          <a:ext cx="8890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104201</xdr:rowOff>
    </xdr:from>
    <xdr:to>
      <xdr:col>81</xdr:col>
      <xdr:colOff>95250</xdr:colOff>
      <xdr:row>62</xdr:row>
      <xdr:rowOff>34351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6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76278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3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137523</xdr:rowOff>
    </xdr:from>
    <xdr:to>
      <xdr:col>77</xdr:col>
      <xdr:colOff>95250</xdr:colOff>
      <xdr:row>62</xdr:row>
      <xdr:rowOff>67673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145566</xdr:rowOff>
    </xdr:from>
    <xdr:to>
      <xdr:col>73</xdr:col>
      <xdr:colOff>44450</xdr:colOff>
      <xdr:row>62</xdr:row>
      <xdr:rowOff>75716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60493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147865</xdr:rowOff>
    </xdr:from>
    <xdr:to>
      <xdr:col>68</xdr:col>
      <xdr:colOff>203200</xdr:colOff>
      <xdr:row>62</xdr:row>
      <xdr:rowOff>78015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62792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153609</xdr:rowOff>
    </xdr:from>
    <xdr:to>
      <xdr:col>64</xdr:col>
      <xdr:colOff>152400</xdr:colOff>
      <xdr:row>62</xdr:row>
      <xdr:rowOff>83759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68536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9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これは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か年平均で入れ替わりとなる令和３年度と比較して、学校教育施設整備などに伴う公債費（元利償還金）が増となったことなどによるものである。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令和７年度以降も同様の傾向が見込まれるため、今後の推移を注視する必要がある。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5292</xdr:rowOff>
    </xdr:from>
    <xdr:to>
      <xdr:col>81</xdr:col>
      <xdr:colOff>44450</xdr:colOff>
      <xdr:row>42</xdr:row>
      <xdr:rowOff>105833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206192"/>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42</xdr:row>
      <xdr:rowOff>5292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05650"/>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76200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8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40</xdr:row>
      <xdr:rowOff>127000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125942</xdr:rowOff>
    </xdr:from>
    <xdr:to>
      <xdr:col>77</xdr:col>
      <xdr:colOff>95250</xdr:colOff>
      <xdr:row>42</xdr:row>
      <xdr:rowOff>56092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40869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依然として充当可能財源等が将来負担額を上回っていることからマイナスの数値（－表記）となっている。</a:t>
          </a:r>
        </a:p>
        <a:p>
          <a:r>
            <a:rPr kumimoji="1" lang="ja-JP" altLang="en-US" sz="1300">
              <a:latin typeface="ＭＳ Ｐゴシック" panose="020B0600070205080204" pitchFamily="50" charset="-128"/>
              <a:ea typeface="ＭＳ Ｐゴシック" panose="020B0600070205080204" pitchFamily="50" charset="-128"/>
            </a:rPr>
            <a:t>　これは、地方債の元金現在高の減などにより将来負担額が減少したとともに、施設整備基金の増などにより充当可能財源等が増加したため、将来負担比率は対前年度比で減（△</a:t>
          </a:r>
          <a:r>
            <a:rPr kumimoji="1" lang="en-US" altLang="ja-JP" sz="1300">
              <a:latin typeface="ＭＳ Ｐゴシック" panose="020B0600070205080204" pitchFamily="50" charset="-128"/>
              <a:ea typeface="ＭＳ Ｐゴシック" panose="020B0600070205080204" pitchFamily="50" charset="-128"/>
            </a:rPr>
            <a:t>104.9→△121.1</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187,404
174,851
10.21
141,298,669
137,272,635
2,573,630
69,007,837
41,805,182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これは職員給の増などにより、分子となる人件費に充当する経常経費充当一般財源等が増加したことに加え、特別区財政調整交付金の減などにより、分母となる経常一般財源等が減少したためである。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136525</xdr:rowOff>
    </xdr:from>
    <xdr:to>
      <xdr:col>24</xdr:col>
      <xdr:colOff>25400</xdr:colOff>
      <xdr:row>36</xdr:row>
      <xdr:rowOff>107950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5965825"/>
          <a:ext cx="8382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114952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87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136525</xdr:rowOff>
    </xdr:from>
    <xdr:to>
      <xdr:col>19</xdr:col>
      <xdr:colOff>187325</xdr:colOff>
      <xdr:row>36</xdr:row>
      <xdr:rowOff>41275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5965825"/>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41275</xdr:rowOff>
    </xdr:from>
    <xdr:to>
      <xdr:col>15</xdr:col>
      <xdr:colOff>98425</xdr:colOff>
      <xdr:row>37</xdr:row>
      <xdr:rowOff>31750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2134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38</xdr:row>
      <xdr:rowOff>127000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375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73677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85725</xdr:rowOff>
    </xdr:from>
    <xdr:to>
      <xdr:col>20</xdr:col>
      <xdr:colOff>38100</xdr:colOff>
      <xdr:row>35</xdr:row>
      <xdr:rowOff>15875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91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26052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683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161925</xdr:rowOff>
    </xdr:from>
    <xdr:to>
      <xdr:col>15</xdr:col>
      <xdr:colOff>149225</xdr:colOff>
      <xdr:row>36</xdr:row>
      <xdr:rowOff>92075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102252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92727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これは放課後対策の増などにより、分子となる物件費に充当する経常経費充当一般財源等が増加したことに加え、特別区財政調整交付金の減などにより、分母となる経常一般財源等が減少したためである。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61686</xdr:rowOff>
    </xdr:from>
    <xdr:to>
      <xdr:col>82</xdr:col>
      <xdr:colOff>107950</xdr:colOff>
      <xdr:row>19</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461986"/>
          <a:ext cx="838200" cy="86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61686</xdr:rowOff>
    </xdr:from>
    <xdr:to>
      <xdr:col>78</xdr:col>
      <xdr:colOff>69850</xdr:colOff>
      <xdr:row>15</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461986"/>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7456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579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16</xdr:row>
      <xdr:rowOff>12700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641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106334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17</xdr:row>
      <xdr:rowOff>118836</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755900"/>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138991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10886</xdr:rowOff>
    </xdr:from>
    <xdr:to>
      <xdr:col>78</xdr:col>
      <xdr:colOff>120650</xdr:colOff>
      <xdr:row>14</xdr:row>
      <xdr:rowOff>112486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122663</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18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68036</xdr:rowOff>
    </xdr:from>
    <xdr:to>
      <xdr:col>65</xdr:col>
      <xdr:colOff>53975</xdr:colOff>
      <xdr:row>17</xdr:row>
      <xdr:rowOff>169636</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9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154413</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子ども・子育て支援給付の増などにより、分子となる扶助費に充当する経常経費充当一般財源等が増加したことに加え、特別区財政調整交付金の減などにより、分母となる経常一般財源等が減少した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39915</xdr:rowOff>
    </xdr:from>
    <xdr:to>
      <xdr:col>24</xdr:col>
      <xdr:colOff>25400</xdr:colOff>
      <xdr:row>55</xdr:row>
      <xdr:rowOff>75293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298215"/>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4734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39915</xdr:rowOff>
    </xdr:from>
    <xdr:to>
      <xdr:col>19</xdr:col>
      <xdr:colOff>187325</xdr:colOff>
      <xdr:row>54</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9298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20865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9385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129722</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4506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41020</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160565</xdr:rowOff>
    </xdr:from>
    <xdr:to>
      <xdr:col>20</xdr:col>
      <xdr:colOff>38100</xdr:colOff>
      <xdr:row>54</xdr:row>
      <xdr:rowOff>90715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100892</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01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19249</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公共料金支払基金への繰出金の減に伴い、分子となる繰出金などに充当する経常経費充当一般財源等が減少したものの、特別区財政調整交付金の減などにより、分母となる経常一般財源等が分子を上回る減少率となっ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165100</xdr:rowOff>
    </xdr:from>
    <xdr:to>
      <xdr:col>82</xdr:col>
      <xdr:colOff>107950</xdr:colOff>
      <xdr:row>54</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251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86377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53</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146050</xdr:rowOff>
    </xdr:from>
    <xdr:to>
      <xdr:col>73</xdr:col>
      <xdr:colOff>180975</xdr:colOff>
      <xdr:row>53</xdr:row>
      <xdr:rowOff>165100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165100</xdr:rowOff>
    </xdr:from>
    <xdr:to>
      <xdr:col>69</xdr:col>
      <xdr:colOff>92075</xdr:colOff>
      <xdr:row>54</xdr:row>
      <xdr:rowOff>146050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251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133350</xdr:rowOff>
    </xdr:from>
    <xdr:to>
      <xdr:col>82</xdr:col>
      <xdr:colOff>158750</xdr:colOff>
      <xdr:row>54</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41927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114300</xdr:rowOff>
    </xdr:from>
    <xdr:to>
      <xdr:col>78</xdr:col>
      <xdr:colOff>120650</xdr:colOff>
      <xdr:row>54</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54627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95250</xdr:rowOff>
    </xdr:from>
    <xdr:to>
      <xdr:col>74</xdr:col>
      <xdr:colOff>31750</xdr:colOff>
      <xdr:row>54</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114300</xdr:rowOff>
    </xdr:from>
    <xdr:to>
      <xdr:col>69</xdr:col>
      <xdr:colOff>142875</xdr:colOff>
      <xdr:row>54</xdr:row>
      <xdr:rowOff>44450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54627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95250</xdr:rowOff>
    </xdr:from>
    <xdr:to>
      <xdr:col>65</xdr:col>
      <xdr:colOff>53975</xdr:colOff>
      <xdr:row>55</xdr:row>
      <xdr:rowOff>25400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35577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商工業融資の増などに伴い、分子となる補助費等に充当する経常経費充当一般財源等が増加したことに加え、特別区財政調整交付金の減などにより、分母となる経常一般財源等が減少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138430</xdr:rowOff>
    </xdr:from>
    <xdr:to>
      <xdr:col>82</xdr:col>
      <xdr:colOff>107950</xdr:colOff>
      <xdr:row>36</xdr:row>
      <xdr:rowOff>12700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79628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92710</xdr:rowOff>
    </xdr:from>
    <xdr:to>
      <xdr:col>78</xdr:col>
      <xdr:colOff>69850</xdr:colOff>
      <xdr:row>33</xdr:row>
      <xdr:rowOff>138430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75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162577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33</xdr:row>
      <xdr:rowOff>138430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75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138430</xdr:rowOff>
    </xdr:from>
    <xdr:to>
      <xdr:col>69</xdr:col>
      <xdr:colOff>92075</xdr:colOff>
      <xdr:row>34</xdr:row>
      <xdr:rowOff>149860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7962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105427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87630</xdr:rowOff>
    </xdr:from>
    <xdr:to>
      <xdr:col>78</xdr:col>
      <xdr:colOff>120650</xdr:colOff>
      <xdr:row>34</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27957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1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41910</xdr:rowOff>
    </xdr:from>
    <xdr:to>
      <xdr:col>74</xdr:col>
      <xdr:colOff>31750</xdr:colOff>
      <xdr:row>33</xdr:row>
      <xdr:rowOff>143510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153687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87630</xdr:rowOff>
    </xdr:from>
    <xdr:to>
      <xdr:col>69</xdr:col>
      <xdr:colOff>142875</xdr:colOff>
      <xdr:row>34</xdr:row>
      <xdr:rowOff>17780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2557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8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晴海図書館の整備の財源として発行した教育債の利金償還の皆増などに伴い、分子となる公債費に充当する経常経費充当一般財源等も増加したことに加え、特別区財政調整交付金の減などにより、分母となる経常一般財源等が減少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75</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814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149877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127000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2814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107950</xdr:rowOff>
    </xdr:from>
    <xdr:to>
      <xdr:col>15</xdr:col>
      <xdr:colOff>98425</xdr:colOff>
      <xdr:row>74</xdr:row>
      <xdr:rowOff>127000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2795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107950</xdr:rowOff>
    </xdr:from>
    <xdr:to>
      <xdr:col>11</xdr:col>
      <xdr:colOff>9525</xdr:colOff>
      <xdr:row>74</xdr:row>
      <xdr:rowOff>146050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795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162577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57150</xdr:rowOff>
    </xdr:from>
    <xdr:to>
      <xdr:col>11</xdr:col>
      <xdr:colOff>60325</xdr:colOff>
      <xdr:row>74</xdr:row>
      <xdr:rowOff>158750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168927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95250</xdr:rowOff>
    </xdr:from>
    <xdr:to>
      <xdr:col>6</xdr:col>
      <xdr:colOff>171450</xdr:colOff>
      <xdr:row>75</xdr:row>
      <xdr:rowOff>25400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35577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公債費以外に係る経常収支比率は、前年度比</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物件費や人件費などの増により、分子となる公債費以外に充当する経常経費充当一般財源等が増加したことに加え、特別区財政調整交付金の減などにより、分母となる経常一般財源等が減少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104140</xdr:rowOff>
    </xdr:from>
    <xdr:to>
      <xdr:col>82</xdr:col>
      <xdr:colOff>107950</xdr:colOff>
      <xdr:row>81</xdr:row>
      <xdr:rowOff>52705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962890"/>
          <a:ext cx="0" cy="97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24782</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52705</xdr:rowOff>
    </xdr:from>
    <xdr:to>
      <xdr:col>82</xdr:col>
      <xdr:colOff>196850</xdr:colOff>
      <xdr:row>81</xdr:row>
      <xdr:rowOff>52705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19067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7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104140</xdr:rowOff>
    </xdr:from>
    <xdr:to>
      <xdr:col>82</xdr:col>
      <xdr:colOff>196850</xdr:colOff>
      <xdr:row>75</xdr:row>
      <xdr:rowOff>104140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96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115570</xdr:rowOff>
    </xdr:from>
    <xdr:to>
      <xdr:col>82</xdr:col>
      <xdr:colOff>107950</xdr:colOff>
      <xdr:row>77</xdr:row>
      <xdr:rowOff>132714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631420"/>
          <a:ext cx="838200" cy="70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151147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524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7620</xdr:rowOff>
    </xdr:from>
    <xdr:to>
      <xdr:col>82</xdr:col>
      <xdr:colOff>158750</xdr:colOff>
      <xdr:row>79</xdr:row>
      <xdr:rowOff>109220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55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115570</xdr:rowOff>
    </xdr:from>
    <xdr:to>
      <xdr:col>78</xdr:col>
      <xdr:colOff>69850</xdr:colOff>
      <xdr:row>75</xdr:row>
      <xdr:rowOff>12700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63142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116205</xdr:rowOff>
    </xdr:from>
    <xdr:to>
      <xdr:col>78</xdr:col>
      <xdr:colOff>120650</xdr:colOff>
      <xdr:row>79</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31132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57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12700</xdr:rowOff>
    </xdr:from>
    <xdr:to>
      <xdr:col>73</xdr:col>
      <xdr:colOff>180975</xdr:colOff>
      <xdr:row>76</xdr:row>
      <xdr:rowOff>29845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87145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121920</xdr:rowOff>
    </xdr:from>
    <xdr:to>
      <xdr:col>74</xdr:col>
      <xdr:colOff>31750</xdr:colOff>
      <xdr:row>79</xdr:row>
      <xdr:rowOff>52070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29845</xdr:rowOff>
    </xdr:from>
    <xdr:to>
      <xdr:col>69</xdr:col>
      <xdr:colOff>92075</xdr:colOff>
      <xdr:row>78</xdr:row>
      <xdr:rowOff>92711</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060045"/>
          <a:ext cx="889000" cy="40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41911</xdr:rowOff>
    </xdr:from>
    <xdr:to>
      <xdr:col>69</xdr:col>
      <xdr:colOff>142875</xdr:colOff>
      <xdr:row>79</xdr:row>
      <xdr:rowOff>143511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128288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70486</xdr:rowOff>
    </xdr:from>
    <xdr:to>
      <xdr:col>65</xdr:col>
      <xdr:colOff>53975</xdr:colOff>
      <xdr:row>81</xdr:row>
      <xdr:rowOff>636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156863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81914</xdr:rowOff>
    </xdr:from>
    <xdr:to>
      <xdr:col>82</xdr:col>
      <xdr:colOff>158750</xdr:colOff>
      <xdr:row>78</xdr:row>
      <xdr:rowOff>12064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98441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12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64770</xdr:rowOff>
    </xdr:from>
    <xdr:to>
      <xdr:col>78</xdr:col>
      <xdr:colOff>120650</xdr:colOff>
      <xdr:row>73</xdr:row>
      <xdr:rowOff>166370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5097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34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133350</xdr:rowOff>
    </xdr:from>
    <xdr:to>
      <xdr:col>74</xdr:col>
      <xdr:colOff>31750</xdr:colOff>
      <xdr:row>75</xdr:row>
      <xdr:rowOff>63500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73677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150495</xdr:rowOff>
    </xdr:from>
    <xdr:to>
      <xdr:col>69</xdr:col>
      <xdr:colOff>142875</xdr:colOff>
      <xdr:row>76</xdr:row>
      <xdr:rowOff>80645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90822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77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41911</xdr:rowOff>
    </xdr:from>
    <xdr:to>
      <xdr:col>65</xdr:col>
      <xdr:colOff>53975</xdr:colOff>
      <xdr:row>78</xdr:row>
      <xdr:rowOff>143511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153688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18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141805</xdr:rowOff>
    </xdr:from>
    <xdr:to>
      <xdr:col>29</xdr:col>
      <xdr:colOff>127000</xdr:colOff>
      <xdr:row>16</xdr:row>
      <xdr:rowOff>162749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32630"/>
          <a:ext cx="647700" cy="20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95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157600</xdr:rowOff>
    </xdr:from>
    <xdr:to>
      <xdr:col>26</xdr:col>
      <xdr:colOff>50800</xdr:colOff>
      <xdr:row>16</xdr:row>
      <xdr:rowOff>162749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48425"/>
          <a:ext cx="698500" cy="5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138702</xdr:rowOff>
    </xdr:from>
    <xdr:to>
      <xdr:col>22</xdr:col>
      <xdr:colOff>114300</xdr:colOff>
      <xdr:row>16</xdr:row>
      <xdr:rowOff>157600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29527"/>
          <a:ext cx="698500" cy="18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138702</xdr:rowOff>
    </xdr:from>
    <xdr:to>
      <xdr:col>18</xdr:col>
      <xdr:colOff>177800</xdr:colOff>
      <xdr:row>16</xdr:row>
      <xdr:rowOff>143938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29527"/>
          <a:ext cx="698500" cy="5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91005</xdr:rowOff>
    </xdr:from>
    <xdr:to>
      <xdr:col>29</xdr:col>
      <xdr:colOff>177800</xdr:colOff>
      <xdr:row>17</xdr:row>
      <xdr:rowOff>21155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81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107532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2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111949</xdr:rowOff>
    </xdr:from>
    <xdr:to>
      <xdr:col>26</xdr:col>
      <xdr:colOff>101600</xdr:colOff>
      <xdr:row>17</xdr:row>
      <xdr:rowOff>42099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02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52276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71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106800</xdr:rowOff>
    </xdr:from>
    <xdr:to>
      <xdr:col>22</xdr:col>
      <xdr:colOff>165100</xdr:colOff>
      <xdr:row>17</xdr:row>
      <xdr:rowOff>36950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97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47127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6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87902</xdr:rowOff>
    </xdr:from>
    <xdr:to>
      <xdr:col>19</xdr:col>
      <xdr:colOff>38100</xdr:colOff>
      <xdr:row>17</xdr:row>
      <xdr:rowOff>18052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78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28229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4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93138</xdr:rowOff>
    </xdr:from>
    <xdr:to>
      <xdr:col>15</xdr:col>
      <xdr:colOff>101600</xdr:colOff>
      <xdr:row>17</xdr:row>
      <xdr:rowOff>23288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83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33465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5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51162</xdr:rowOff>
    </xdr:from>
    <xdr:to>
      <xdr:col>29</xdr:col>
      <xdr:colOff>127000</xdr:colOff>
      <xdr:row>34</xdr:row>
      <xdr:rowOff>173577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318612"/>
          <a:ext cx="647700" cy="122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173577</xdr:rowOff>
    </xdr:from>
    <xdr:to>
      <xdr:col>26</xdr:col>
      <xdr:colOff>50800</xdr:colOff>
      <xdr:row>34</xdr:row>
      <xdr:rowOff>260845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41027"/>
          <a:ext cx="698500" cy="87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6443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260845</xdr:rowOff>
    </xdr:from>
    <xdr:to>
      <xdr:col>22</xdr:col>
      <xdr:colOff>114300</xdr:colOff>
      <xdr:row>35</xdr:row>
      <xdr:rowOff>41161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28295"/>
          <a:ext cx="698500" cy="123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113828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3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41161</xdr:rowOff>
    </xdr:from>
    <xdr:to>
      <xdr:col>18</xdr:col>
      <xdr:colOff>177800</xdr:colOff>
      <xdr:row>35</xdr:row>
      <xdr:rowOff>213182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51511"/>
          <a:ext cx="698500" cy="172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132631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25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142574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362</xdr:rowOff>
    </xdr:from>
    <xdr:to>
      <xdr:col>29</xdr:col>
      <xdr:colOff>177800</xdr:colOff>
      <xdr:row>34</xdr:row>
      <xdr:rowOff>101962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67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188339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1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122777</xdr:rowOff>
    </xdr:from>
    <xdr:to>
      <xdr:col>26</xdr:col>
      <xdr:colOff>101600</xdr:colOff>
      <xdr:row>34</xdr:row>
      <xdr:rowOff>224377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90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234554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5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210045</xdr:rowOff>
    </xdr:from>
    <xdr:to>
      <xdr:col>22</xdr:col>
      <xdr:colOff>165100</xdr:colOff>
      <xdr:row>34</xdr:row>
      <xdr:rowOff>311645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77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321822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46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333261</xdr:rowOff>
    </xdr:from>
    <xdr:to>
      <xdr:col>19</xdr:col>
      <xdr:colOff>38100</xdr:colOff>
      <xdr:row>35</xdr:row>
      <xdr:rowOff>91961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00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102138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162382</xdr:rowOff>
    </xdr:from>
    <xdr:to>
      <xdr:col>15</xdr:col>
      <xdr:colOff>101600</xdr:colOff>
      <xdr:row>35</xdr:row>
      <xdr:rowOff>263982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72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274159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4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187,404
174,851
10.21
141,298,669
137,272,635
2,573,630
69,007,837
41,805,182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100479</xdr:rowOff>
    </xdr:from>
    <xdr:to>
      <xdr:col>24</xdr:col>
      <xdr:colOff>63500</xdr:colOff>
      <xdr:row>35</xdr:row>
      <xdr:rowOff>150901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1229"/>
          <a:ext cx="838200" cy="5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97790</xdr:rowOff>
    </xdr:from>
    <xdr:to>
      <xdr:col>19</xdr:col>
      <xdr:colOff>177800</xdr:colOff>
      <xdr:row>35</xdr:row>
      <xdr:rowOff>150901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98540"/>
          <a:ext cx="889000" cy="5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91661</xdr:rowOff>
    </xdr:from>
    <xdr:to>
      <xdr:col>15</xdr:col>
      <xdr:colOff>50800</xdr:colOff>
      <xdr:row>35</xdr:row>
      <xdr:rowOff>97790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92411"/>
          <a:ext cx="889000" cy="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90268</xdr:rowOff>
    </xdr:from>
    <xdr:to>
      <xdr:col>10</xdr:col>
      <xdr:colOff>114300</xdr:colOff>
      <xdr:row>35</xdr:row>
      <xdr:rowOff>91661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91018"/>
          <a:ext cx="889000" cy="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49679</xdr:rowOff>
    </xdr:from>
    <xdr:to>
      <xdr:col>24</xdr:col>
      <xdr:colOff>114300</xdr:colOff>
      <xdr:row>35</xdr:row>
      <xdr:rowOff>151279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72556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100101</xdr:rowOff>
    </xdr:from>
    <xdr:to>
      <xdr:col>20</xdr:col>
      <xdr:colOff>38100</xdr:colOff>
      <xdr:row>36</xdr:row>
      <xdr:rowOff>30251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0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46778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7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46990</xdr:rowOff>
    </xdr:from>
    <xdr:to>
      <xdr:col>15</xdr:col>
      <xdr:colOff>101600</xdr:colOff>
      <xdr:row>35</xdr:row>
      <xdr:rowOff>148590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165117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2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40861</xdr:rowOff>
    </xdr:from>
    <xdr:to>
      <xdr:col>10</xdr:col>
      <xdr:colOff>165100</xdr:colOff>
      <xdr:row>35</xdr:row>
      <xdr:rowOff>142461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4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158988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1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39468</xdr:rowOff>
    </xdr:from>
    <xdr:to>
      <xdr:col>6</xdr:col>
      <xdr:colOff>38100</xdr:colOff>
      <xdr:row>35</xdr:row>
      <xdr:rowOff>141068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157595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1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104747</xdr:rowOff>
    </xdr:from>
    <xdr:to>
      <xdr:col>24</xdr:col>
      <xdr:colOff>63500</xdr:colOff>
      <xdr:row>55</xdr:row>
      <xdr:rowOff>7931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363047"/>
          <a:ext cx="838200" cy="7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151665</xdr:rowOff>
    </xdr:from>
    <xdr:to>
      <xdr:col>19</xdr:col>
      <xdr:colOff>177800</xdr:colOff>
      <xdr:row>55</xdr:row>
      <xdr:rowOff>7931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409965"/>
          <a:ext cx="889000" cy="2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151665</xdr:rowOff>
    </xdr:from>
    <xdr:to>
      <xdr:col>15</xdr:col>
      <xdr:colOff>50800</xdr:colOff>
      <xdr:row>54</xdr:row>
      <xdr:rowOff>157275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409965"/>
          <a:ext cx="889000" cy="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157275</xdr:rowOff>
    </xdr:from>
    <xdr:to>
      <xdr:col>10</xdr:col>
      <xdr:colOff>114300</xdr:colOff>
      <xdr:row>55</xdr:row>
      <xdr:rowOff>85361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415575"/>
          <a:ext cx="889000" cy="9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53947</xdr:rowOff>
    </xdr:from>
    <xdr:to>
      <xdr:col>24</xdr:col>
      <xdr:colOff>114300</xdr:colOff>
      <xdr:row>54</xdr:row>
      <xdr:rowOff>155547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31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76824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16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128581</xdr:rowOff>
    </xdr:from>
    <xdr:to>
      <xdr:col>20</xdr:col>
      <xdr:colOff>38100</xdr:colOff>
      <xdr:row>55</xdr:row>
      <xdr:rowOff>58731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3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75258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16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100865</xdr:rowOff>
    </xdr:from>
    <xdr:to>
      <xdr:col>15</xdr:col>
      <xdr:colOff>101600</xdr:colOff>
      <xdr:row>55</xdr:row>
      <xdr:rowOff>31015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3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47542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13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106475</xdr:rowOff>
    </xdr:from>
    <xdr:to>
      <xdr:col>10</xdr:col>
      <xdr:colOff>165100</xdr:colOff>
      <xdr:row>55</xdr:row>
      <xdr:rowOff>36625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3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53152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14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34561</xdr:rowOff>
    </xdr:from>
    <xdr:to>
      <xdr:col>6</xdr:col>
      <xdr:colOff>38100</xdr:colOff>
      <xdr:row>55</xdr:row>
      <xdr:rowOff>136161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4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152688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23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141681</xdr:rowOff>
    </xdr:from>
    <xdr:to>
      <xdr:col>24</xdr:col>
      <xdr:colOff>63500</xdr:colOff>
      <xdr:row>77</xdr:row>
      <xdr:rowOff>35153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171881"/>
          <a:ext cx="8382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9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141681</xdr:rowOff>
    </xdr:from>
    <xdr:to>
      <xdr:col>19</xdr:col>
      <xdr:colOff>177800</xdr:colOff>
      <xdr:row>77</xdr:row>
      <xdr:rowOff>3150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171881"/>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3150</xdr:rowOff>
    </xdr:from>
    <xdr:to>
      <xdr:col>15</xdr:col>
      <xdr:colOff>50800</xdr:colOff>
      <xdr:row>77</xdr:row>
      <xdr:rowOff>26467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04800"/>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129870</xdr:rowOff>
    </xdr:from>
    <xdr:to>
      <xdr:col>10</xdr:col>
      <xdr:colOff>114300</xdr:colOff>
      <xdr:row>77</xdr:row>
      <xdr:rowOff>26467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160070"/>
          <a:ext cx="889000" cy="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152976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131260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155803</xdr:rowOff>
    </xdr:from>
    <xdr:to>
      <xdr:col>24</xdr:col>
      <xdr:colOff>114300</xdr:colOff>
      <xdr:row>77</xdr:row>
      <xdr:rowOff>85953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7230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3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90881</xdr:rowOff>
    </xdr:from>
    <xdr:to>
      <xdr:col>20</xdr:col>
      <xdr:colOff>38100</xdr:colOff>
      <xdr:row>77</xdr:row>
      <xdr:rowOff>21031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2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37558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89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123800</xdr:rowOff>
    </xdr:from>
    <xdr:to>
      <xdr:col>15</xdr:col>
      <xdr:colOff>101600</xdr:colOff>
      <xdr:row>77</xdr:row>
      <xdr:rowOff>53950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70476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2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147117</xdr:rowOff>
    </xdr:from>
    <xdr:to>
      <xdr:col>10</xdr:col>
      <xdr:colOff>165100</xdr:colOff>
      <xdr:row>77</xdr:row>
      <xdr:rowOff>77267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93794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5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79070</xdr:rowOff>
    </xdr:from>
    <xdr:to>
      <xdr:col>6</xdr:col>
      <xdr:colOff>38100</xdr:colOff>
      <xdr:row>77</xdr:row>
      <xdr:rowOff>9220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25747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88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10035</xdr:rowOff>
    </xdr:from>
    <xdr:to>
      <xdr:col>24</xdr:col>
      <xdr:colOff>62865</xdr:colOff>
      <xdr:row>97</xdr:row>
      <xdr:rowOff>105639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11985"/>
          <a:ext cx="1270" cy="112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109466</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4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105639</xdr:rowOff>
    </xdr:from>
    <xdr:to>
      <xdr:col>24</xdr:col>
      <xdr:colOff>152400</xdr:colOff>
      <xdr:row>97</xdr:row>
      <xdr:rowOff>105639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3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128162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10035</xdr:rowOff>
    </xdr:from>
    <xdr:to>
      <xdr:col>24</xdr:col>
      <xdr:colOff>152400</xdr:colOff>
      <xdr:row>91</xdr:row>
      <xdr:rowOff>10035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102046</xdr:rowOff>
    </xdr:from>
    <xdr:to>
      <xdr:col>24</xdr:col>
      <xdr:colOff>63500</xdr:colOff>
      <xdr:row>97</xdr:row>
      <xdr:rowOff>140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61246"/>
          <a:ext cx="838200" cy="6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166853</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594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143976</xdr:rowOff>
    </xdr:from>
    <xdr:to>
      <xdr:col>24</xdr:col>
      <xdr:colOff>114300</xdr:colOff>
      <xdr:row>94</xdr:row>
      <xdr:rowOff>74126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0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xdr:rowOff>
    </xdr:from>
    <xdr:to>
      <xdr:col>19</xdr:col>
      <xdr:colOff>177800</xdr:colOff>
      <xdr:row>97</xdr:row>
      <xdr:rowOff>62449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30790"/>
          <a:ext cx="889000" cy="6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22557</xdr:rowOff>
    </xdr:from>
    <xdr:to>
      <xdr:col>20</xdr:col>
      <xdr:colOff>38100</xdr:colOff>
      <xdr:row>94</xdr:row>
      <xdr:rowOff>124157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1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140684</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91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96658</xdr:rowOff>
    </xdr:from>
    <xdr:to>
      <xdr:col>15</xdr:col>
      <xdr:colOff>50800</xdr:colOff>
      <xdr:row>97</xdr:row>
      <xdr:rowOff>62449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55858"/>
          <a:ext cx="889000" cy="13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110911</xdr:rowOff>
    </xdr:from>
    <xdr:to>
      <xdr:col>15</xdr:col>
      <xdr:colOff>101600</xdr:colOff>
      <xdr:row>95</xdr:row>
      <xdr:rowOff>41061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2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57588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00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96658</xdr:rowOff>
    </xdr:from>
    <xdr:to>
      <xdr:col>10</xdr:col>
      <xdr:colOff>114300</xdr:colOff>
      <xdr:row>98</xdr:row>
      <xdr:rowOff>81815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55858"/>
          <a:ext cx="889000" cy="32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148124</xdr:rowOff>
    </xdr:from>
    <xdr:to>
      <xdr:col>10</xdr:col>
      <xdr:colOff>165100</xdr:colOff>
      <xdr:row>94</xdr:row>
      <xdr:rowOff>78274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09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94801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586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157921</xdr:rowOff>
    </xdr:from>
    <xdr:to>
      <xdr:col>6</xdr:col>
      <xdr:colOff>38100</xdr:colOff>
      <xdr:row>96</xdr:row>
      <xdr:rowOff>88071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4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104598</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2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51246</xdr:rowOff>
    </xdr:from>
    <xdr:to>
      <xdr:col>24</xdr:col>
      <xdr:colOff>114300</xdr:colOff>
      <xdr:row>96</xdr:row>
      <xdr:rowOff>152846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1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29673</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120790</xdr:rowOff>
    </xdr:from>
    <xdr:to>
      <xdr:col>20</xdr:col>
      <xdr:colOff>38100</xdr:colOff>
      <xdr:row>97</xdr:row>
      <xdr:rowOff>50940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42067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7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11649</xdr:rowOff>
    </xdr:from>
    <xdr:to>
      <xdr:col>15</xdr:col>
      <xdr:colOff>101600</xdr:colOff>
      <xdr:row>97</xdr:row>
      <xdr:rowOff>113249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4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104376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73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45858</xdr:rowOff>
    </xdr:from>
    <xdr:to>
      <xdr:col>10</xdr:col>
      <xdr:colOff>165100</xdr:colOff>
      <xdr:row>96</xdr:row>
      <xdr:rowOff>147458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0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138585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59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31015</xdr:rowOff>
    </xdr:from>
    <xdr:to>
      <xdr:col>6</xdr:col>
      <xdr:colOff>38100</xdr:colOff>
      <xdr:row>98</xdr:row>
      <xdr:rowOff>132615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123742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92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72453</xdr:rowOff>
    </xdr:from>
    <xdr:to>
      <xdr:col>54</xdr:col>
      <xdr:colOff>189865</xdr:colOff>
      <xdr:row>39</xdr:row>
      <xdr:rowOff>116230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01753"/>
          <a:ext cx="1270" cy="901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120057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8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116230</xdr:rowOff>
    </xdr:from>
    <xdr:to>
      <xdr:col>55</xdr:col>
      <xdr:colOff>88900</xdr:colOff>
      <xdr:row>39</xdr:row>
      <xdr:rowOff>116230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8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19130</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72453</xdr:rowOff>
    </xdr:from>
    <xdr:to>
      <xdr:col>55</xdr:col>
      <xdr:colOff>88900</xdr:colOff>
      <xdr:row>34</xdr:row>
      <xdr:rowOff>72453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0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27051</xdr:rowOff>
    </xdr:from>
    <xdr:to>
      <xdr:col>55</xdr:col>
      <xdr:colOff>0</xdr:colOff>
      <xdr:row>37</xdr:row>
      <xdr:rowOff>83998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70701"/>
          <a:ext cx="8382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63301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578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84874</xdr:rowOff>
    </xdr:from>
    <xdr:to>
      <xdr:col>55</xdr:col>
      <xdr:colOff>50800</xdr:colOff>
      <xdr:row>39</xdr:row>
      <xdr:rowOff>15024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59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83998</xdr:rowOff>
    </xdr:from>
    <xdr:to>
      <xdr:col>50</xdr:col>
      <xdr:colOff>114300</xdr:colOff>
      <xdr:row>37</xdr:row>
      <xdr:rowOff>104623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27648"/>
          <a:ext cx="889000" cy="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91745</xdr:rowOff>
    </xdr:from>
    <xdr:to>
      <xdr:col>50</xdr:col>
      <xdr:colOff>165100</xdr:colOff>
      <xdr:row>39</xdr:row>
      <xdr:rowOff>21895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13022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6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104623</xdr:rowOff>
    </xdr:from>
    <xdr:to>
      <xdr:col>45</xdr:col>
      <xdr:colOff>177800</xdr:colOff>
      <xdr:row>37</xdr:row>
      <xdr:rowOff>144958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448273"/>
          <a:ext cx="889000" cy="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99111</xdr:rowOff>
    </xdr:from>
    <xdr:to>
      <xdr:col>46</xdr:col>
      <xdr:colOff>38100</xdr:colOff>
      <xdr:row>39</xdr:row>
      <xdr:rowOff>29261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20388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137097</xdr:rowOff>
    </xdr:from>
    <xdr:to>
      <xdr:col>41</xdr:col>
      <xdr:colOff>50800</xdr:colOff>
      <xdr:row>37</xdr:row>
      <xdr:rowOff>144958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80597"/>
          <a:ext cx="889000" cy="12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11379</xdr:rowOff>
    </xdr:from>
    <xdr:to>
      <xdr:col>41</xdr:col>
      <xdr:colOff>101600</xdr:colOff>
      <xdr:row>39</xdr:row>
      <xdr:rowOff>112979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104106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138836</xdr:rowOff>
    </xdr:from>
    <xdr:to>
      <xdr:col>36</xdr:col>
      <xdr:colOff>165100</xdr:colOff>
      <xdr:row>32</xdr:row>
      <xdr:rowOff>68986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60113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147701</xdr:rowOff>
    </xdr:from>
    <xdr:to>
      <xdr:col>55</xdr:col>
      <xdr:colOff>50800</xdr:colOff>
      <xdr:row>37</xdr:row>
      <xdr:rowOff>77851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1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170578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7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33198</xdr:rowOff>
    </xdr:from>
    <xdr:to>
      <xdr:col>50</xdr:col>
      <xdr:colOff>165100</xdr:colOff>
      <xdr:row>37</xdr:row>
      <xdr:rowOff>134798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7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151325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5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53823</xdr:rowOff>
    </xdr:from>
    <xdr:to>
      <xdr:col>46</xdr:col>
      <xdr:colOff>38100</xdr:colOff>
      <xdr:row>37</xdr:row>
      <xdr:rowOff>155423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500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7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94158</xdr:rowOff>
    </xdr:from>
    <xdr:to>
      <xdr:col>41</xdr:col>
      <xdr:colOff>101600</xdr:colOff>
      <xdr:row>38</xdr:row>
      <xdr:rowOff>24308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3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40835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86297</xdr:rowOff>
    </xdr:from>
    <xdr:to>
      <xdr:col>36</xdr:col>
      <xdr:colOff>165100</xdr:colOff>
      <xdr:row>31</xdr:row>
      <xdr:rowOff>16447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2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32974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005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58108</xdr:rowOff>
    </xdr:from>
    <xdr:to>
      <xdr:col>54</xdr:col>
      <xdr:colOff>189865</xdr:colOff>
      <xdr:row>57</xdr:row>
      <xdr:rowOff>147111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9144958"/>
          <a:ext cx="1270" cy="77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150938</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2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147111</xdr:rowOff>
    </xdr:from>
    <xdr:to>
      <xdr:col>55</xdr:col>
      <xdr:colOff>88900</xdr:colOff>
      <xdr:row>57</xdr:row>
      <xdr:rowOff>147111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4785</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92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58108</xdr:rowOff>
    </xdr:from>
    <xdr:to>
      <xdr:col>55</xdr:col>
      <xdr:colOff>88900</xdr:colOff>
      <xdr:row>53</xdr:row>
      <xdr:rowOff>58108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14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114915</xdr:rowOff>
    </xdr:from>
    <xdr:to>
      <xdr:col>55</xdr:col>
      <xdr:colOff>0</xdr:colOff>
      <xdr:row>53</xdr:row>
      <xdr:rowOff>58108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8687415"/>
          <a:ext cx="838200" cy="45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135463</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36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157036</xdr:rowOff>
    </xdr:from>
    <xdr:to>
      <xdr:col>55</xdr:col>
      <xdr:colOff>50800</xdr:colOff>
      <xdr:row>57</xdr:row>
      <xdr:rowOff>87186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5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114915</xdr:rowOff>
    </xdr:from>
    <xdr:to>
      <xdr:col>50</xdr:col>
      <xdr:colOff>114300</xdr:colOff>
      <xdr:row>52</xdr:row>
      <xdr:rowOff>46961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8687415"/>
          <a:ext cx="889000" cy="27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141757</xdr:rowOff>
    </xdr:from>
    <xdr:to>
      <xdr:col>50</xdr:col>
      <xdr:colOff>165100</xdr:colOff>
      <xdr:row>57</xdr:row>
      <xdr:rowOff>71907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63034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3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137217</xdr:rowOff>
    </xdr:from>
    <xdr:to>
      <xdr:col>45</xdr:col>
      <xdr:colOff>177800</xdr:colOff>
      <xdr:row>52</xdr:row>
      <xdr:rowOff>46961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8881167"/>
          <a:ext cx="889000" cy="8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33282</xdr:rowOff>
    </xdr:from>
    <xdr:to>
      <xdr:col>46</xdr:col>
      <xdr:colOff>38100</xdr:colOff>
      <xdr:row>57</xdr:row>
      <xdr:rowOff>134882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126009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137217</xdr:rowOff>
    </xdr:from>
    <xdr:to>
      <xdr:col>41</xdr:col>
      <xdr:colOff>50800</xdr:colOff>
      <xdr:row>53</xdr:row>
      <xdr:rowOff>59073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8881167"/>
          <a:ext cx="889000" cy="26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24074</xdr:rowOff>
    </xdr:from>
    <xdr:to>
      <xdr:col>41</xdr:col>
      <xdr:colOff>101600</xdr:colOff>
      <xdr:row>57</xdr:row>
      <xdr:rowOff>125674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116801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29624</xdr:rowOff>
    </xdr:from>
    <xdr:to>
      <xdr:col>36</xdr:col>
      <xdr:colOff>165100</xdr:colOff>
      <xdr:row>57</xdr:row>
      <xdr:rowOff>131224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122351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7308</xdr:rowOff>
    </xdr:from>
    <xdr:to>
      <xdr:col>55</xdr:col>
      <xdr:colOff>50800</xdr:colOff>
      <xdr:row>53</xdr:row>
      <xdr:rowOff>108908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09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131785</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04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64115</xdr:rowOff>
    </xdr:from>
    <xdr:to>
      <xdr:col>50</xdr:col>
      <xdr:colOff>165100</xdr:colOff>
      <xdr:row>50</xdr:row>
      <xdr:rowOff>165715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86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10792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84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167611</xdr:rowOff>
    </xdr:from>
    <xdr:to>
      <xdr:col>46</xdr:col>
      <xdr:colOff>38100</xdr:colOff>
      <xdr:row>52</xdr:row>
      <xdr:rowOff>97761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891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114288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868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86417</xdr:rowOff>
    </xdr:from>
    <xdr:to>
      <xdr:col>41</xdr:col>
      <xdr:colOff>101600</xdr:colOff>
      <xdr:row>52</xdr:row>
      <xdr:rowOff>16567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883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33094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860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8273</xdr:rowOff>
    </xdr:from>
    <xdr:to>
      <xdr:col>36</xdr:col>
      <xdr:colOff>165100</xdr:colOff>
      <xdr:row>53</xdr:row>
      <xdr:rowOff>109873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09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126400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887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8255</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3038455"/>
          <a:ext cx="1270" cy="55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126382</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81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8255</xdr:rowOff>
    </xdr:from>
    <xdr:to>
      <xdr:col>55</xdr:col>
      <xdr:colOff>88900</xdr:colOff>
      <xdr:row>76</xdr:row>
      <xdr:rowOff>8255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038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29705</xdr:rowOff>
    </xdr:from>
    <xdr:to>
      <xdr:col>55</xdr:col>
      <xdr:colOff>0</xdr:colOff>
      <xdr:row>78</xdr:row>
      <xdr:rowOff>160325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2031205"/>
          <a:ext cx="838200" cy="150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62337</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63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39460</xdr:rowOff>
    </xdr:from>
    <xdr:to>
      <xdr:col>55</xdr:col>
      <xdr:colOff>50800</xdr:colOff>
      <xdr:row>78</xdr:row>
      <xdr:rowOff>141060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29705</xdr:rowOff>
    </xdr:from>
    <xdr:to>
      <xdr:col>50</xdr:col>
      <xdr:colOff>114300</xdr:colOff>
      <xdr:row>73</xdr:row>
      <xdr:rowOff>26009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2031205"/>
          <a:ext cx="889000" cy="51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31420</xdr:rowOff>
    </xdr:from>
    <xdr:to>
      <xdr:col>50</xdr:col>
      <xdr:colOff>165100</xdr:colOff>
      <xdr:row>78</xdr:row>
      <xdr:rowOff>133020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124147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9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26009</xdr:rowOff>
    </xdr:from>
    <xdr:to>
      <xdr:col>45</xdr:col>
      <xdr:colOff>177800</xdr:colOff>
      <xdr:row>77</xdr:row>
      <xdr:rowOff>81584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541859"/>
          <a:ext cx="889000" cy="7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71107</xdr:rowOff>
    </xdr:from>
    <xdr:to>
      <xdr:col>46</xdr:col>
      <xdr:colOff>38100</xdr:colOff>
      <xdr:row>79</xdr:row>
      <xdr:rowOff>1257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163834</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81584</xdr:rowOff>
    </xdr:from>
    <xdr:to>
      <xdr:col>41</xdr:col>
      <xdr:colOff>50800</xdr:colOff>
      <xdr:row>78</xdr:row>
      <xdr:rowOff>30759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283234"/>
          <a:ext cx="889000" cy="1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39154</xdr:rowOff>
    </xdr:from>
    <xdr:to>
      <xdr:col>41</xdr:col>
      <xdr:colOff>101600</xdr:colOff>
      <xdr:row>78</xdr:row>
      <xdr:rowOff>140754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131881</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50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67183</xdr:rowOff>
    </xdr:from>
    <xdr:to>
      <xdr:col>36</xdr:col>
      <xdr:colOff>165100</xdr:colOff>
      <xdr:row>78</xdr:row>
      <xdr:rowOff>168783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159910</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37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109525</xdr:rowOff>
    </xdr:from>
    <xdr:to>
      <xdr:col>55</xdr:col>
      <xdr:colOff>50800</xdr:colOff>
      <xdr:row>79</xdr:row>
      <xdr:rowOff>39675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24452</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9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150355</xdr:rowOff>
    </xdr:from>
    <xdr:to>
      <xdr:col>50</xdr:col>
      <xdr:colOff>165100</xdr:colOff>
      <xdr:row>70</xdr:row>
      <xdr:rowOff>80505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19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68</xdr:row>
      <xdr:rowOff>97032</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39795" y="1175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146659</xdr:rowOff>
    </xdr:from>
    <xdr:to>
      <xdr:col>46</xdr:col>
      <xdr:colOff>38100</xdr:colOff>
      <xdr:row>73</xdr:row>
      <xdr:rowOff>76809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49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93336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26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30784</xdr:rowOff>
    </xdr:from>
    <xdr:to>
      <xdr:col>41</xdr:col>
      <xdr:colOff>101600</xdr:colOff>
      <xdr:row>77</xdr:row>
      <xdr:rowOff>132384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3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148911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00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151409</xdr:rowOff>
    </xdr:from>
    <xdr:to>
      <xdr:col>36</xdr:col>
      <xdr:colOff>165100</xdr:colOff>
      <xdr:row>78</xdr:row>
      <xdr:rowOff>81559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5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98086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12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162846</xdr:rowOff>
    </xdr:from>
    <xdr:to>
      <xdr:col>55</xdr:col>
      <xdr:colOff>0</xdr:colOff>
      <xdr:row>96</xdr:row>
      <xdr:rowOff>5321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279146"/>
          <a:ext cx="838200" cy="18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51573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82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5321</xdr:rowOff>
    </xdr:from>
    <xdr:to>
      <xdr:col>50</xdr:col>
      <xdr:colOff>114300</xdr:colOff>
      <xdr:row>96</xdr:row>
      <xdr:rowOff>66739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464521"/>
          <a:ext cx="889000" cy="6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18617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8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66739</xdr:rowOff>
    </xdr:from>
    <xdr:to>
      <xdr:col>45</xdr:col>
      <xdr:colOff>177800</xdr:colOff>
      <xdr:row>97</xdr:row>
      <xdr:rowOff>107544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525939"/>
          <a:ext cx="889000" cy="21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119657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110040</xdr:rowOff>
    </xdr:from>
    <xdr:to>
      <xdr:col>41</xdr:col>
      <xdr:colOff>50800</xdr:colOff>
      <xdr:row>97</xdr:row>
      <xdr:rowOff>107544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5883440"/>
          <a:ext cx="889000" cy="85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165073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152309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112046</xdr:rowOff>
    </xdr:from>
    <xdr:to>
      <xdr:col>55</xdr:col>
      <xdr:colOff>50800</xdr:colOff>
      <xdr:row>95</xdr:row>
      <xdr:rowOff>42196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22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134923</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0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125971</xdr:rowOff>
    </xdr:from>
    <xdr:to>
      <xdr:col>50</xdr:col>
      <xdr:colOff>165100</xdr:colOff>
      <xdr:row>96</xdr:row>
      <xdr:rowOff>56121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4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72648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18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15939</xdr:rowOff>
    </xdr:from>
    <xdr:to>
      <xdr:col>46</xdr:col>
      <xdr:colOff>38100</xdr:colOff>
      <xdr:row>96</xdr:row>
      <xdr:rowOff>117539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7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134066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25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56744</xdr:rowOff>
    </xdr:from>
    <xdr:to>
      <xdr:col>41</xdr:col>
      <xdr:colOff>101600</xdr:colOff>
      <xdr:row>97</xdr:row>
      <xdr:rowOff>158344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8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3421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46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59240</xdr:rowOff>
    </xdr:from>
    <xdr:to>
      <xdr:col>36</xdr:col>
      <xdr:colOff>165100</xdr:colOff>
      <xdr:row>92</xdr:row>
      <xdr:rowOff>160840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583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5917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560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6197</xdr:rowOff>
    </xdr:from>
    <xdr:to>
      <xdr:col>85</xdr:col>
      <xdr:colOff>127000</xdr:colOff>
      <xdr:row>75</xdr:row>
      <xdr:rowOff>125450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864947"/>
          <a:ext cx="8382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42257</xdr:rowOff>
    </xdr:from>
    <xdr:ext cx="469744"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7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125450</xdr:rowOff>
    </xdr:from>
    <xdr:to>
      <xdr:col>81</xdr:col>
      <xdr:colOff>50800</xdr:colOff>
      <xdr:row>76</xdr:row>
      <xdr:rowOff>30962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984200"/>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131563</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46428" y="1316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30962</xdr:rowOff>
    </xdr:from>
    <xdr:to>
      <xdr:col>76</xdr:col>
      <xdr:colOff>114300</xdr:colOff>
      <xdr:row>76</xdr:row>
      <xdr:rowOff>83846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061162"/>
          <a:ext cx="889000" cy="5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7435</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57428" y="1320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83846</xdr:rowOff>
    </xdr:from>
    <xdr:to>
      <xdr:col>71</xdr:col>
      <xdr:colOff>177800</xdr:colOff>
      <xdr:row>76</xdr:row>
      <xdr:rowOff>98933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114046"/>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161841</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79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126847</xdr:rowOff>
    </xdr:from>
    <xdr:to>
      <xdr:col>85</xdr:col>
      <xdr:colOff>177800</xdr:colOff>
      <xdr:row>75</xdr:row>
      <xdr:rowOff>56997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81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149724</xdr:rowOff>
    </xdr:from>
    <xdr:ext cx="469744"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6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74650</xdr:rowOff>
    </xdr:from>
    <xdr:to>
      <xdr:col>81</xdr:col>
      <xdr:colOff>101600</xdr:colOff>
      <xdr:row>76</xdr:row>
      <xdr:rowOff>4800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9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21327</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46428" y="127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151612</xdr:rowOff>
    </xdr:from>
    <xdr:to>
      <xdr:col>76</xdr:col>
      <xdr:colOff>165100</xdr:colOff>
      <xdr:row>76</xdr:row>
      <xdr:rowOff>81762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01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98289</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57428" y="1278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33046</xdr:rowOff>
    </xdr:from>
    <xdr:to>
      <xdr:col>72</xdr:col>
      <xdr:colOff>38100</xdr:colOff>
      <xdr:row>76</xdr:row>
      <xdr:rowOff>134646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0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125773</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68428" y="1315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48133</xdr:rowOff>
    </xdr:from>
    <xdr:to>
      <xdr:col>67</xdr:col>
      <xdr:colOff>101600</xdr:colOff>
      <xdr:row>76</xdr:row>
      <xdr:rowOff>149733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07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140860</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79428" y="1317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100936</xdr:rowOff>
    </xdr:from>
    <xdr:to>
      <xdr:col>85</xdr:col>
      <xdr:colOff>126364</xdr:colOff>
      <xdr:row>99</xdr:row>
      <xdr:rowOff>13012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6217236"/>
          <a:ext cx="1269" cy="76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16839</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9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13012</xdr:rowOff>
    </xdr:from>
    <xdr:to>
      <xdr:col>86</xdr:col>
      <xdr:colOff>25400</xdr:colOff>
      <xdr:row>99</xdr:row>
      <xdr:rowOff>13012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8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47613</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99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100936</xdr:rowOff>
    </xdr:from>
    <xdr:to>
      <xdr:col>86</xdr:col>
      <xdr:colOff>25400</xdr:colOff>
      <xdr:row>94</xdr:row>
      <xdr:rowOff>100936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21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19718</xdr:rowOff>
    </xdr:from>
    <xdr:to>
      <xdr:col>85</xdr:col>
      <xdr:colOff>127000</xdr:colOff>
      <xdr:row>97</xdr:row>
      <xdr:rowOff>13567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5450218"/>
          <a:ext cx="838200" cy="119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77125</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07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98698</xdr:rowOff>
    </xdr:from>
    <xdr:to>
      <xdr:col>85</xdr:col>
      <xdr:colOff>177800</xdr:colOff>
      <xdr:row>98</xdr:row>
      <xdr:rowOff>28848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19718</xdr:rowOff>
    </xdr:from>
    <xdr:to>
      <xdr:col>81</xdr:col>
      <xdr:colOff>50800</xdr:colOff>
      <xdr:row>95</xdr:row>
      <xdr:rowOff>43700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5450218"/>
          <a:ext cx="889000" cy="88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70078</xdr:rowOff>
    </xdr:from>
    <xdr:to>
      <xdr:col>81</xdr:col>
      <xdr:colOff>101600</xdr:colOff>
      <xdr:row>98</xdr:row>
      <xdr:rowOff>228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162805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79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43700</xdr:rowOff>
    </xdr:from>
    <xdr:to>
      <xdr:col>76</xdr:col>
      <xdr:colOff>114300</xdr:colOff>
      <xdr:row>97</xdr:row>
      <xdr:rowOff>141660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331450"/>
          <a:ext cx="889000" cy="44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26743</xdr:rowOff>
    </xdr:from>
    <xdr:to>
      <xdr:col>76</xdr:col>
      <xdr:colOff>165100</xdr:colOff>
      <xdr:row>97</xdr:row>
      <xdr:rowOff>128343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119470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30984</xdr:rowOff>
    </xdr:from>
    <xdr:to>
      <xdr:col>71</xdr:col>
      <xdr:colOff>177800</xdr:colOff>
      <xdr:row>97</xdr:row>
      <xdr:rowOff>141660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5975834"/>
          <a:ext cx="889000" cy="79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63971</xdr:rowOff>
    </xdr:from>
    <xdr:to>
      <xdr:col>72</xdr:col>
      <xdr:colOff>38100</xdr:colOff>
      <xdr:row>97</xdr:row>
      <xdr:rowOff>165571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10648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27384</xdr:rowOff>
    </xdr:from>
    <xdr:to>
      <xdr:col>67</xdr:col>
      <xdr:colOff>101600</xdr:colOff>
      <xdr:row>98</xdr:row>
      <xdr:rowOff>128984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120111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134217</xdr:rowOff>
    </xdr:from>
    <xdr:to>
      <xdr:col>85</xdr:col>
      <xdr:colOff>177800</xdr:colOff>
      <xdr:row>97</xdr:row>
      <xdr:rowOff>64367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59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157094</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44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140368</xdr:rowOff>
    </xdr:from>
    <xdr:to>
      <xdr:col>81</xdr:col>
      <xdr:colOff>101600</xdr:colOff>
      <xdr:row>90</xdr:row>
      <xdr:rowOff>70518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539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87045</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181795" y="1517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164350</xdr:rowOff>
    </xdr:from>
    <xdr:to>
      <xdr:col>76</xdr:col>
      <xdr:colOff>165100</xdr:colOff>
      <xdr:row>95</xdr:row>
      <xdr:rowOff>94500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2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111027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05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90860</xdr:rowOff>
    </xdr:from>
    <xdr:to>
      <xdr:col>72</xdr:col>
      <xdr:colOff>38100</xdr:colOff>
      <xdr:row>98</xdr:row>
      <xdr:rowOff>21010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12137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151634</xdr:rowOff>
    </xdr:from>
    <xdr:to>
      <xdr:col>67</xdr:col>
      <xdr:colOff>101600</xdr:colOff>
      <xdr:row>93</xdr:row>
      <xdr:rowOff>81784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592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98311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14795" y="1570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43362</xdr:rowOff>
    </xdr:from>
    <xdr:to>
      <xdr:col>116</xdr:col>
      <xdr:colOff>63500</xdr:colOff>
      <xdr:row>55</xdr:row>
      <xdr:rowOff>83965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473112"/>
          <a:ext cx="838200" cy="4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150276</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922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23005</xdr:rowOff>
    </xdr:from>
    <xdr:to>
      <xdr:col>111</xdr:col>
      <xdr:colOff>177800</xdr:colOff>
      <xdr:row>55</xdr:row>
      <xdr:rowOff>43362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452755"/>
          <a:ext cx="889000" cy="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76580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1002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11140</xdr:rowOff>
    </xdr:from>
    <xdr:to>
      <xdr:col>107</xdr:col>
      <xdr:colOff>50800</xdr:colOff>
      <xdr:row>55</xdr:row>
      <xdr:rowOff>23005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440890"/>
          <a:ext cx="8890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35758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5262</xdr:rowOff>
    </xdr:from>
    <xdr:to>
      <xdr:col>102</xdr:col>
      <xdr:colOff>114300</xdr:colOff>
      <xdr:row>55</xdr:row>
      <xdr:rowOff>11140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435012"/>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76906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59598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33165</xdr:rowOff>
    </xdr:from>
    <xdr:to>
      <xdr:col>116</xdr:col>
      <xdr:colOff>114300</xdr:colOff>
      <xdr:row>55</xdr:row>
      <xdr:rowOff>134765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46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56042</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3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164012</xdr:rowOff>
    </xdr:from>
    <xdr:to>
      <xdr:col>112</xdr:col>
      <xdr:colOff>38100</xdr:colOff>
      <xdr:row>55</xdr:row>
      <xdr:rowOff>94162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4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110689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19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143655</xdr:rowOff>
    </xdr:from>
    <xdr:to>
      <xdr:col>107</xdr:col>
      <xdr:colOff>101600</xdr:colOff>
      <xdr:row>55</xdr:row>
      <xdr:rowOff>73805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4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90332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1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131790</xdr:rowOff>
    </xdr:from>
    <xdr:to>
      <xdr:col>102</xdr:col>
      <xdr:colOff>165100</xdr:colOff>
      <xdr:row>55</xdr:row>
      <xdr:rowOff>61940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3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78467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16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125912</xdr:rowOff>
    </xdr:from>
    <xdr:to>
      <xdr:col>98</xdr:col>
      <xdr:colOff>38100</xdr:colOff>
      <xdr:row>55</xdr:row>
      <xdr:rowOff>56062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38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72589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15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30795</xdr:rowOff>
    </xdr:from>
    <xdr:to>
      <xdr:col>116</xdr:col>
      <xdr:colOff>63500</xdr:colOff>
      <xdr:row>76</xdr:row>
      <xdr:rowOff>158948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060995"/>
          <a:ext cx="838200" cy="12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47312</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563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30795</xdr:rowOff>
    </xdr:from>
    <xdr:to>
      <xdr:col>111</xdr:col>
      <xdr:colOff>177800</xdr:colOff>
      <xdr:row>77</xdr:row>
      <xdr:rowOff>26772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060995"/>
          <a:ext cx="889000" cy="16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59900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4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26772</xdr:rowOff>
    </xdr:from>
    <xdr:to>
      <xdr:col>107</xdr:col>
      <xdr:colOff>50800</xdr:colOff>
      <xdr:row>77</xdr:row>
      <xdr:rowOff>89819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28422"/>
          <a:ext cx="889000" cy="6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34361</xdr:rowOff>
    </xdr:from>
    <xdr:to>
      <xdr:col>102</xdr:col>
      <xdr:colOff>114300</xdr:colOff>
      <xdr:row>77</xdr:row>
      <xdr:rowOff>89819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064561"/>
          <a:ext cx="889000" cy="22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108148</xdr:rowOff>
    </xdr:from>
    <xdr:to>
      <xdr:col>116</xdr:col>
      <xdr:colOff>114300</xdr:colOff>
      <xdr:row>77</xdr:row>
      <xdr:rowOff>38298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3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23075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5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151445</xdr:rowOff>
    </xdr:from>
    <xdr:to>
      <xdr:col>112</xdr:col>
      <xdr:colOff>38100</xdr:colOff>
      <xdr:row>76</xdr:row>
      <xdr:rowOff>81595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1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72722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10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147422</xdr:rowOff>
    </xdr:from>
    <xdr:to>
      <xdr:col>107</xdr:col>
      <xdr:colOff>101600</xdr:colOff>
      <xdr:row>77</xdr:row>
      <xdr:rowOff>77572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7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68699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7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39019</xdr:rowOff>
    </xdr:from>
    <xdr:to>
      <xdr:col>102</xdr:col>
      <xdr:colOff>165100</xdr:colOff>
      <xdr:row>77</xdr:row>
      <xdr:rowOff>140619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131746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3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155011</xdr:rowOff>
    </xdr:from>
    <xdr:to>
      <xdr:col>98</xdr:col>
      <xdr:colOff>38100</xdr:colOff>
      <xdr:row>76</xdr:row>
      <xdr:rowOff>85161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1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76288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0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732,496</a:t>
          </a:r>
          <a:r>
            <a:rPr kumimoji="1" lang="ja-JP" altLang="en-US" sz="1300">
              <a:latin typeface="ＭＳ Ｐゴシック" panose="020B0600070205080204" pitchFamily="50" charset="-128"/>
              <a:ea typeface="ＭＳ Ｐゴシック" panose="020B0600070205080204" pitchFamily="50" charset="-128"/>
            </a:rPr>
            <a:t>円となっている。このうち、主な構成項目である普通建設事業費は、住民一人当たり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205,346</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32.8%</a:t>
          </a:r>
          <a:r>
            <a:rPr kumimoji="1" lang="ja-JP" altLang="en-US" sz="1300">
              <a:latin typeface="ＭＳ Ｐゴシック" panose="020B0600070205080204" pitchFamily="50" charset="-128"/>
              <a:ea typeface="ＭＳ Ｐゴシック" panose="020B0600070205080204" pitchFamily="50" charset="-128"/>
            </a:rPr>
            <a:t>の減となったものの、類似団体平均値を大きく上回っている。</a:t>
          </a:r>
        </a:p>
        <a:p>
          <a:r>
            <a:rPr kumimoji="1" lang="ja-JP" altLang="en-US" sz="1300">
              <a:latin typeface="ＭＳ Ｐゴシック" panose="020B0600070205080204" pitchFamily="50" charset="-128"/>
              <a:ea typeface="ＭＳ Ｐゴシック" panose="020B0600070205080204" pitchFamily="50" charset="-128"/>
            </a:rPr>
            <a:t>　これは、豊海地区の市街地再開発事業助成の増などに伴う増があるものの、晴海西小・中学校の整備の皆減などに伴う減などによるものである。</a:t>
          </a:r>
        </a:p>
        <a:p>
          <a:r>
            <a:rPr kumimoji="1" lang="ja-JP" altLang="en-US" sz="1300">
              <a:latin typeface="ＭＳ Ｐゴシック" panose="020B0600070205080204" pitchFamily="50" charset="-128"/>
              <a:ea typeface="ＭＳ Ｐゴシック" panose="020B0600070205080204" pitchFamily="50" charset="-128"/>
            </a:rPr>
            <a:t>　晴海地区におけるさらなる人口増加を見据えて、学校の整備が続くほか、既存施設の老朽化に伴う大規模改修や市街地再開発事業助成など、今後も普通建設事業費の負担が高い水準で推移することが見込まれ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187,404
174,851
10.21
141,298,669
137,272,635
2,573,630
69,007,837
41,805,182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93409</xdr:rowOff>
    </xdr:from>
    <xdr:to>
      <xdr:col>24</xdr:col>
      <xdr:colOff>63500</xdr:colOff>
      <xdr:row>35</xdr:row>
      <xdr:rowOff>96076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094159"/>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91694</xdr:rowOff>
    </xdr:from>
    <xdr:to>
      <xdr:col>19</xdr:col>
      <xdr:colOff>177800</xdr:colOff>
      <xdr:row>35</xdr:row>
      <xdr:rowOff>93409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09244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62738</xdr:rowOff>
    </xdr:from>
    <xdr:to>
      <xdr:col>15</xdr:col>
      <xdr:colOff>50800</xdr:colOff>
      <xdr:row>35</xdr:row>
      <xdr:rowOff>91694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06348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44831</xdr:rowOff>
    </xdr:from>
    <xdr:to>
      <xdr:col>10</xdr:col>
      <xdr:colOff>114300</xdr:colOff>
      <xdr:row>35</xdr:row>
      <xdr:rowOff>62738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045581"/>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45276</xdr:rowOff>
    </xdr:from>
    <xdr:to>
      <xdr:col>24</xdr:col>
      <xdr:colOff>114300</xdr:colOff>
      <xdr:row>35</xdr:row>
      <xdr:rowOff>146876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68153</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89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42609</xdr:rowOff>
    </xdr:from>
    <xdr:to>
      <xdr:col>20</xdr:col>
      <xdr:colOff>38100</xdr:colOff>
      <xdr:row>35</xdr:row>
      <xdr:rowOff>144209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4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160736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1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40894</xdr:rowOff>
    </xdr:from>
    <xdr:to>
      <xdr:col>15</xdr:col>
      <xdr:colOff>101600</xdr:colOff>
      <xdr:row>35</xdr:row>
      <xdr:rowOff>142494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159021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81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11938</xdr:rowOff>
    </xdr:from>
    <xdr:to>
      <xdr:col>10</xdr:col>
      <xdr:colOff>165100</xdr:colOff>
      <xdr:row>35</xdr:row>
      <xdr:rowOff>113538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130065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78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165481</xdr:rowOff>
    </xdr:from>
    <xdr:to>
      <xdr:col>6</xdr:col>
      <xdr:colOff>38100</xdr:colOff>
      <xdr:row>35</xdr:row>
      <xdr:rowOff>95631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9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112158</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77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7021</xdr:rowOff>
    </xdr:from>
    <xdr:to>
      <xdr:col>24</xdr:col>
      <xdr:colOff>62865</xdr:colOff>
      <xdr:row>59</xdr:row>
      <xdr:rowOff>82504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922421"/>
          <a:ext cx="1270" cy="127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86331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2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82504</xdr:rowOff>
    </xdr:from>
    <xdr:to>
      <xdr:col>24</xdr:col>
      <xdr:colOff>152400</xdr:colOff>
      <xdr:row>59</xdr:row>
      <xdr:rowOff>82504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19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125148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7021</xdr:rowOff>
    </xdr:from>
    <xdr:to>
      <xdr:col>24</xdr:col>
      <xdr:colOff>152400</xdr:colOff>
      <xdr:row>52</xdr:row>
      <xdr:rowOff>7021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92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119721</xdr:rowOff>
    </xdr:from>
    <xdr:to>
      <xdr:col>24</xdr:col>
      <xdr:colOff>63500</xdr:colOff>
      <xdr:row>55</xdr:row>
      <xdr:rowOff>46431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035121"/>
          <a:ext cx="838200" cy="44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125575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98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147148</xdr:rowOff>
    </xdr:from>
    <xdr:to>
      <xdr:col>24</xdr:col>
      <xdr:colOff>114300</xdr:colOff>
      <xdr:row>58</xdr:row>
      <xdr:rowOff>77298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1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119721</xdr:rowOff>
    </xdr:from>
    <xdr:to>
      <xdr:col>19</xdr:col>
      <xdr:colOff>177800</xdr:colOff>
      <xdr:row>55</xdr:row>
      <xdr:rowOff>26771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035121"/>
          <a:ext cx="889000" cy="42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132974</xdr:rowOff>
    </xdr:from>
    <xdr:to>
      <xdr:col>20</xdr:col>
      <xdr:colOff>38100</xdr:colOff>
      <xdr:row>58</xdr:row>
      <xdr:rowOff>63124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54251</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99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26771</xdr:rowOff>
    </xdr:from>
    <xdr:to>
      <xdr:col>15</xdr:col>
      <xdr:colOff>50800</xdr:colOff>
      <xdr:row>55</xdr:row>
      <xdr:rowOff>56636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456521"/>
          <a:ext cx="889000" cy="2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1621</xdr:rowOff>
    </xdr:from>
    <xdr:to>
      <xdr:col>15</xdr:col>
      <xdr:colOff>101600</xdr:colOff>
      <xdr:row>58</xdr:row>
      <xdr:rowOff>103221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94348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100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29570</xdr:rowOff>
    </xdr:from>
    <xdr:to>
      <xdr:col>10</xdr:col>
      <xdr:colOff>114300</xdr:colOff>
      <xdr:row>55</xdr:row>
      <xdr:rowOff>56636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602070"/>
          <a:ext cx="889000" cy="88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10957</xdr:rowOff>
    </xdr:from>
    <xdr:to>
      <xdr:col>10</xdr:col>
      <xdr:colOff>165100</xdr:colOff>
      <xdr:row>58</xdr:row>
      <xdr:rowOff>112557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5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103684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1004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33313</xdr:rowOff>
    </xdr:from>
    <xdr:to>
      <xdr:col>6</xdr:col>
      <xdr:colOff>38100</xdr:colOff>
      <xdr:row>53</xdr:row>
      <xdr:rowOff>134913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12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126040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21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167081</xdr:rowOff>
    </xdr:from>
    <xdr:to>
      <xdr:col>24</xdr:col>
      <xdr:colOff>114300</xdr:colOff>
      <xdr:row>55</xdr:row>
      <xdr:rowOff>97231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2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18508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7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68921</xdr:rowOff>
    </xdr:from>
    <xdr:to>
      <xdr:col>20</xdr:col>
      <xdr:colOff>38100</xdr:colOff>
      <xdr:row>52</xdr:row>
      <xdr:rowOff>170521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9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15598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75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147421</xdr:rowOff>
    </xdr:from>
    <xdr:to>
      <xdr:col>15</xdr:col>
      <xdr:colOff>101600</xdr:colOff>
      <xdr:row>55</xdr:row>
      <xdr:rowOff>77571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0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94098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8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5836</xdr:rowOff>
    </xdr:from>
    <xdr:to>
      <xdr:col>10</xdr:col>
      <xdr:colOff>165100</xdr:colOff>
      <xdr:row>55</xdr:row>
      <xdr:rowOff>107436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3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123963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1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150220</xdr:rowOff>
    </xdr:from>
    <xdr:to>
      <xdr:col>6</xdr:col>
      <xdr:colOff>38100</xdr:colOff>
      <xdr:row>50</xdr:row>
      <xdr:rowOff>80370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5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96897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326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24485</xdr:rowOff>
    </xdr:from>
    <xdr:to>
      <xdr:col>24</xdr:col>
      <xdr:colOff>63500</xdr:colOff>
      <xdr:row>78</xdr:row>
      <xdr:rowOff>98334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397585"/>
          <a:ext cx="838200" cy="7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132808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91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24485</xdr:rowOff>
    </xdr:from>
    <xdr:to>
      <xdr:col>19</xdr:col>
      <xdr:colOff>177800</xdr:colOff>
      <xdr:row>78</xdr:row>
      <xdr:rowOff>159055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97585"/>
          <a:ext cx="889000" cy="13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111592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159055</xdr:rowOff>
    </xdr:from>
    <xdr:to>
      <xdr:col>15</xdr:col>
      <xdr:colOff>50800</xdr:colOff>
      <xdr:row>79</xdr:row>
      <xdr:rowOff>14134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532155"/>
          <a:ext cx="889000" cy="2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28447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5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14134</xdr:rowOff>
    </xdr:from>
    <xdr:to>
      <xdr:col>10</xdr:col>
      <xdr:colOff>114300</xdr:colOff>
      <xdr:row>79</xdr:row>
      <xdr:rowOff>57066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58684"/>
          <a:ext cx="889000" cy="4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26531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5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93555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9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47534</xdr:rowOff>
    </xdr:from>
    <xdr:to>
      <xdr:col>24</xdr:col>
      <xdr:colOff>114300</xdr:colOff>
      <xdr:row>78</xdr:row>
      <xdr:rowOff>149134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42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25961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39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145135</xdr:rowOff>
    </xdr:from>
    <xdr:to>
      <xdr:col>20</xdr:col>
      <xdr:colOff>38100</xdr:colOff>
      <xdr:row>78</xdr:row>
      <xdr:rowOff>75285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66412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3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108255</xdr:rowOff>
    </xdr:from>
    <xdr:to>
      <xdr:col>15</xdr:col>
      <xdr:colOff>101600</xdr:colOff>
      <xdr:row>79</xdr:row>
      <xdr:rowOff>38405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29532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74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134784</xdr:rowOff>
    </xdr:from>
    <xdr:to>
      <xdr:col>10</xdr:col>
      <xdr:colOff>165100</xdr:colOff>
      <xdr:row>79</xdr:row>
      <xdr:rowOff>64934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50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56061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60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6266</xdr:rowOff>
    </xdr:from>
    <xdr:to>
      <xdr:col>6</xdr:col>
      <xdr:colOff>38100</xdr:colOff>
      <xdr:row>79</xdr:row>
      <xdr:rowOff>107866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5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98993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4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104248</xdr:rowOff>
    </xdr:from>
    <xdr:to>
      <xdr:col>24</xdr:col>
      <xdr:colOff>63500</xdr:colOff>
      <xdr:row>95</xdr:row>
      <xdr:rowOff>130194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220548"/>
          <a:ext cx="838200" cy="19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104248</xdr:rowOff>
    </xdr:from>
    <xdr:to>
      <xdr:col>19</xdr:col>
      <xdr:colOff>177800</xdr:colOff>
      <xdr:row>94</xdr:row>
      <xdr:rowOff>148216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20548"/>
          <a:ext cx="889000" cy="4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98534</xdr:rowOff>
    </xdr:from>
    <xdr:to>
      <xdr:col>15</xdr:col>
      <xdr:colOff>50800</xdr:colOff>
      <xdr:row>94</xdr:row>
      <xdr:rowOff>148216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214834"/>
          <a:ext cx="8890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64488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98534</xdr:rowOff>
    </xdr:from>
    <xdr:to>
      <xdr:col>10</xdr:col>
      <xdr:colOff>114300</xdr:colOff>
      <xdr:row>96</xdr:row>
      <xdr:rowOff>106401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214834"/>
          <a:ext cx="889000" cy="35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81672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35247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79394</xdr:rowOff>
    </xdr:from>
    <xdr:to>
      <xdr:col>24</xdr:col>
      <xdr:colOff>114300</xdr:colOff>
      <xdr:row>96</xdr:row>
      <xdr:rowOff>9544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102271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1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53448</xdr:rowOff>
    </xdr:from>
    <xdr:to>
      <xdr:col>20</xdr:col>
      <xdr:colOff>38100</xdr:colOff>
      <xdr:row>94</xdr:row>
      <xdr:rowOff>155048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6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4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97416</xdr:rowOff>
    </xdr:from>
    <xdr:to>
      <xdr:col>15</xdr:col>
      <xdr:colOff>101600</xdr:colOff>
      <xdr:row>95</xdr:row>
      <xdr:rowOff>27566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44093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8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47734</xdr:rowOff>
    </xdr:from>
    <xdr:to>
      <xdr:col>10</xdr:col>
      <xdr:colOff>165100</xdr:colOff>
      <xdr:row>94</xdr:row>
      <xdr:rowOff>149334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16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165861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9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55601</xdr:rowOff>
    </xdr:from>
    <xdr:to>
      <xdr:col>6</xdr:col>
      <xdr:colOff>38100</xdr:colOff>
      <xdr:row>96</xdr:row>
      <xdr:rowOff>157201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1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2278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9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8636</xdr:rowOff>
    </xdr:from>
    <xdr:to>
      <xdr:col>55</xdr:col>
      <xdr:colOff>0</xdr:colOff>
      <xdr:row>37</xdr:row>
      <xdr:rowOff>25781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352286"/>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33799</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77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8636</xdr:rowOff>
    </xdr:from>
    <xdr:to>
      <xdr:col>50</xdr:col>
      <xdr:colOff>114300</xdr:colOff>
      <xdr:row>37</xdr:row>
      <xdr:rowOff>34544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352286"/>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162179</xdr:rowOff>
    </xdr:from>
    <xdr:to>
      <xdr:col>45</xdr:col>
      <xdr:colOff>177800</xdr:colOff>
      <xdr:row>37</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334379"/>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162179</xdr:rowOff>
    </xdr:from>
    <xdr:to>
      <xdr:col>41</xdr:col>
      <xdr:colOff>50800</xdr:colOff>
      <xdr:row>36</xdr:row>
      <xdr:rowOff>165608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33437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146431</xdr:rowOff>
    </xdr:from>
    <xdr:to>
      <xdr:col>55</xdr:col>
      <xdr:colOff>50800</xdr:colOff>
      <xdr:row>37</xdr:row>
      <xdr:rowOff>76581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1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169308</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7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129286</xdr:rowOff>
    </xdr:from>
    <xdr:to>
      <xdr:col>50</xdr:col>
      <xdr:colOff>165100</xdr:colOff>
      <xdr:row>37</xdr:row>
      <xdr:rowOff>59436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75963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076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155194</xdr:rowOff>
    </xdr:from>
    <xdr:to>
      <xdr:col>46</xdr:col>
      <xdr:colOff>38100</xdr:colOff>
      <xdr:row>37</xdr:row>
      <xdr:rowOff>85344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101871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111379</xdr:rowOff>
    </xdr:from>
    <xdr:to>
      <xdr:col>41</xdr:col>
      <xdr:colOff>101600</xdr:colOff>
      <xdr:row>37</xdr:row>
      <xdr:rowOff>41529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2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58056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05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114808</xdr:rowOff>
    </xdr:from>
    <xdr:to>
      <xdr:col>36</xdr:col>
      <xdr:colOff>165100</xdr:colOff>
      <xdr:row>37</xdr:row>
      <xdr:rowOff>44958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61485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06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82550</xdr:rowOff>
    </xdr:from>
    <xdr:to>
      <xdr:col>55</xdr:col>
      <xdr:colOff>0</xdr:colOff>
      <xdr:row>55</xdr:row>
      <xdr:rowOff>73025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340850"/>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164482</xdr:rowOff>
    </xdr:from>
    <xdr:ext cx="378565"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65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23495</xdr:rowOff>
    </xdr:from>
    <xdr:to>
      <xdr:col>50</xdr:col>
      <xdr:colOff>114300</xdr:colOff>
      <xdr:row>55</xdr:row>
      <xdr:rowOff>73025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110345"/>
          <a:ext cx="8890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48277</xdr:rowOff>
    </xdr:from>
    <xdr:ext cx="378565"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50017" y="9649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23495</xdr:rowOff>
    </xdr:from>
    <xdr:to>
      <xdr:col>45</xdr:col>
      <xdr:colOff>177800</xdr:colOff>
      <xdr:row>53</xdr:row>
      <xdr:rowOff>40640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1103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55</xdr:row>
      <xdr:rowOff>31132</xdr:rowOff>
    </xdr:from>
    <xdr:ext cx="378565"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61017" y="9460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40640</xdr:rowOff>
    </xdr:from>
    <xdr:to>
      <xdr:col>41</xdr:col>
      <xdr:colOff>50800</xdr:colOff>
      <xdr:row>54</xdr:row>
      <xdr:rowOff>21590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12749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147337</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2017" y="9748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135907</xdr:rowOff>
    </xdr:from>
    <xdr:ext cx="378565"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3017" y="9737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31750</xdr:rowOff>
    </xdr:from>
    <xdr:to>
      <xdr:col>55</xdr:col>
      <xdr:colOff>50800</xdr:colOff>
      <xdr:row>54</xdr:row>
      <xdr:rowOff>133350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2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54627</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14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22225</xdr:rowOff>
    </xdr:from>
    <xdr:to>
      <xdr:col>50</xdr:col>
      <xdr:colOff>165100</xdr:colOff>
      <xdr:row>55</xdr:row>
      <xdr:rowOff>123825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53</xdr:row>
      <xdr:rowOff>140352</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922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144145</xdr:rowOff>
    </xdr:from>
    <xdr:to>
      <xdr:col>46</xdr:col>
      <xdr:colOff>38100</xdr:colOff>
      <xdr:row>53</xdr:row>
      <xdr:rowOff>74295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05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51</xdr:row>
      <xdr:rowOff>90822</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8834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161290</xdr:rowOff>
    </xdr:from>
    <xdr:to>
      <xdr:col>41</xdr:col>
      <xdr:colOff>101600</xdr:colOff>
      <xdr:row>53</xdr:row>
      <xdr:rowOff>91440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07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51</xdr:row>
      <xdr:rowOff>107967</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88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142240</xdr:rowOff>
    </xdr:from>
    <xdr:to>
      <xdr:col>36</xdr:col>
      <xdr:colOff>165100</xdr:colOff>
      <xdr:row>54</xdr:row>
      <xdr:rowOff>72390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22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52</xdr:row>
      <xdr:rowOff>88917</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9004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529</xdr:rowOff>
    </xdr:from>
    <xdr:to>
      <xdr:col>55</xdr:col>
      <xdr:colOff>0</xdr:colOff>
      <xdr:row>73</xdr:row>
      <xdr:rowOff>5283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516379"/>
          <a:ext cx="8382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100701</xdr:rowOff>
    </xdr:from>
    <xdr:to>
      <xdr:col>50</xdr:col>
      <xdr:colOff>114300</xdr:colOff>
      <xdr:row>73</xdr:row>
      <xdr:rowOff>5283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273651"/>
          <a:ext cx="889000" cy="24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100701</xdr:rowOff>
    </xdr:from>
    <xdr:to>
      <xdr:col>45</xdr:col>
      <xdr:colOff>177800</xdr:colOff>
      <xdr:row>71</xdr:row>
      <xdr:rowOff>159131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273651"/>
          <a:ext cx="889000" cy="5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159131</xdr:rowOff>
    </xdr:from>
    <xdr:to>
      <xdr:col>41</xdr:col>
      <xdr:colOff>50800</xdr:colOff>
      <xdr:row>72</xdr:row>
      <xdr:rowOff>19731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332081"/>
          <a:ext cx="889000" cy="3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121179</xdr:rowOff>
    </xdr:from>
    <xdr:to>
      <xdr:col>55</xdr:col>
      <xdr:colOff>50800</xdr:colOff>
      <xdr:row>73</xdr:row>
      <xdr:rowOff>51329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46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144056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31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125933</xdr:rowOff>
    </xdr:from>
    <xdr:to>
      <xdr:col>50</xdr:col>
      <xdr:colOff>165100</xdr:colOff>
      <xdr:row>73</xdr:row>
      <xdr:rowOff>56083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4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72610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2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49901</xdr:rowOff>
    </xdr:from>
    <xdr:to>
      <xdr:col>46</xdr:col>
      <xdr:colOff>38100</xdr:colOff>
      <xdr:row>71</xdr:row>
      <xdr:rowOff>151501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22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168028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19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108331</xdr:rowOff>
    </xdr:from>
    <xdr:to>
      <xdr:col>41</xdr:col>
      <xdr:colOff>101600</xdr:colOff>
      <xdr:row>72</xdr:row>
      <xdr:rowOff>38481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2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55008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05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140381</xdr:rowOff>
    </xdr:from>
    <xdr:to>
      <xdr:col>36</xdr:col>
      <xdr:colOff>165100</xdr:colOff>
      <xdr:row>72</xdr:row>
      <xdr:rowOff>70531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3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87058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08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26425</xdr:rowOff>
    </xdr:from>
    <xdr:to>
      <xdr:col>54</xdr:col>
      <xdr:colOff>189865</xdr:colOff>
      <xdr:row>98</xdr:row>
      <xdr:rowOff>102215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9825"/>
          <a:ext cx="1270" cy="1104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106042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0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102215</xdr:rowOff>
    </xdr:from>
    <xdr:to>
      <xdr:col>55</xdr:col>
      <xdr:colOff>88900</xdr:colOff>
      <xdr:row>98</xdr:row>
      <xdr:rowOff>102215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144552</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7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26425</xdr:rowOff>
    </xdr:from>
    <xdr:to>
      <xdr:col>55</xdr:col>
      <xdr:colOff>88900</xdr:colOff>
      <xdr:row>92</xdr:row>
      <xdr:rowOff>26425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25615</xdr:rowOff>
    </xdr:from>
    <xdr:to>
      <xdr:col>55</xdr:col>
      <xdr:colOff>0</xdr:colOff>
      <xdr:row>92</xdr:row>
      <xdr:rowOff>26425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5627565"/>
          <a:ext cx="838200" cy="17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71553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702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93126</xdr:rowOff>
    </xdr:from>
    <xdr:to>
      <xdr:col>55</xdr:col>
      <xdr:colOff>50800</xdr:colOff>
      <xdr:row>98</xdr:row>
      <xdr:rowOff>23276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25615</xdr:rowOff>
    </xdr:from>
    <xdr:to>
      <xdr:col>50</xdr:col>
      <xdr:colOff>114300</xdr:colOff>
      <xdr:row>91</xdr:row>
      <xdr:rowOff>142391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627565"/>
          <a:ext cx="889000" cy="11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96490</xdr:rowOff>
    </xdr:from>
    <xdr:to>
      <xdr:col>50</xdr:col>
      <xdr:colOff>165100</xdr:colOff>
      <xdr:row>98</xdr:row>
      <xdr:rowOff>26640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17767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81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142391</xdr:rowOff>
    </xdr:from>
    <xdr:to>
      <xdr:col>45</xdr:col>
      <xdr:colOff>177800</xdr:colOff>
      <xdr:row>94</xdr:row>
      <xdr:rowOff>41951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744341"/>
          <a:ext cx="889000" cy="41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136541</xdr:rowOff>
    </xdr:from>
    <xdr:to>
      <xdr:col>46</xdr:col>
      <xdr:colOff>38100</xdr:colOff>
      <xdr:row>98</xdr:row>
      <xdr:rowOff>66691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6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57818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85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169202</xdr:rowOff>
    </xdr:from>
    <xdr:to>
      <xdr:col>41</xdr:col>
      <xdr:colOff>50800</xdr:colOff>
      <xdr:row>94</xdr:row>
      <xdr:rowOff>41951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5771152"/>
          <a:ext cx="889000" cy="38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151935</xdr:rowOff>
    </xdr:from>
    <xdr:to>
      <xdr:col>41</xdr:col>
      <xdr:colOff>101600</xdr:colOff>
      <xdr:row>98</xdr:row>
      <xdr:rowOff>82085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73212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87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139374</xdr:rowOff>
    </xdr:from>
    <xdr:to>
      <xdr:col>36</xdr:col>
      <xdr:colOff>165100</xdr:colOff>
      <xdr:row>98</xdr:row>
      <xdr:rowOff>69524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7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60651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86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147075</xdr:rowOff>
    </xdr:from>
    <xdr:to>
      <xdr:col>55</xdr:col>
      <xdr:colOff>50800</xdr:colOff>
      <xdr:row>92</xdr:row>
      <xdr:rowOff>77225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74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100102</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70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146265</xdr:rowOff>
    </xdr:from>
    <xdr:to>
      <xdr:col>50</xdr:col>
      <xdr:colOff>165100</xdr:colOff>
      <xdr:row>91</xdr:row>
      <xdr:rowOff>76415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5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92942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535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91591</xdr:rowOff>
    </xdr:from>
    <xdr:to>
      <xdr:col>46</xdr:col>
      <xdr:colOff>38100</xdr:colOff>
      <xdr:row>92</xdr:row>
      <xdr:rowOff>21741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6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38268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546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162601</xdr:rowOff>
    </xdr:from>
    <xdr:to>
      <xdr:col>41</xdr:col>
      <xdr:colOff>101600</xdr:colOff>
      <xdr:row>94</xdr:row>
      <xdr:rowOff>92751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0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109278</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588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118402</xdr:rowOff>
    </xdr:from>
    <xdr:to>
      <xdr:col>36</xdr:col>
      <xdr:colOff>165100</xdr:colOff>
      <xdr:row>92</xdr:row>
      <xdr:rowOff>48552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72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65079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549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87313</xdr:rowOff>
    </xdr:from>
    <xdr:to>
      <xdr:col>85</xdr:col>
      <xdr:colOff>127000</xdr:colOff>
      <xdr:row>38</xdr:row>
      <xdr:rowOff>110439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30963"/>
          <a:ext cx="838200" cy="19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107256</xdr:rowOff>
    </xdr:from>
    <xdr:ext cx="469744"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50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107848</xdr:rowOff>
    </xdr:from>
    <xdr:to>
      <xdr:col>81</xdr:col>
      <xdr:colOff>50800</xdr:colOff>
      <xdr:row>38</xdr:row>
      <xdr:rowOff>110439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622948"/>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4635</xdr:rowOff>
    </xdr:from>
    <xdr:to>
      <xdr:col>76</xdr:col>
      <xdr:colOff>114300</xdr:colOff>
      <xdr:row>38</xdr:row>
      <xdr:rowOff>107848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19735"/>
          <a:ext cx="889000" cy="10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4635</xdr:rowOff>
    </xdr:from>
    <xdr:to>
      <xdr:col>71</xdr:col>
      <xdr:colOff>177800</xdr:colOff>
      <xdr:row>38</xdr:row>
      <xdr:rowOff>131737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19735"/>
          <a:ext cx="889000" cy="1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140403</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68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150525</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79428" y="632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36513</xdr:rowOff>
    </xdr:from>
    <xdr:to>
      <xdr:col>85</xdr:col>
      <xdr:colOff>177800</xdr:colOff>
      <xdr:row>37</xdr:row>
      <xdr:rowOff>138113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8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59390</xdr:rowOff>
    </xdr:from>
    <xdr:ext cx="469744"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59639</xdr:rowOff>
    </xdr:from>
    <xdr:to>
      <xdr:col>81</xdr:col>
      <xdr:colOff>101600</xdr:colOff>
      <xdr:row>38</xdr:row>
      <xdr:rowOff>161239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152366</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46428" y="666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57048</xdr:rowOff>
    </xdr:from>
    <xdr:to>
      <xdr:col>76</xdr:col>
      <xdr:colOff>165100</xdr:colOff>
      <xdr:row>38</xdr:row>
      <xdr:rowOff>158648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149775</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57428" y="666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125285</xdr:rowOff>
    </xdr:from>
    <xdr:to>
      <xdr:col>72</xdr:col>
      <xdr:colOff>38100</xdr:colOff>
      <xdr:row>38</xdr:row>
      <xdr:rowOff>55435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6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71962</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68428" y="624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80937</xdr:rowOff>
    </xdr:from>
    <xdr:to>
      <xdr:col>67</xdr:col>
      <xdr:colOff>101600</xdr:colOff>
      <xdr:row>39</xdr:row>
      <xdr:rowOff>11087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9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2214</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79428" y="668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60052</xdr:rowOff>
    </xdr:from>
    <xdr:to>
      <xdr:col>85</xdr:col>
      <xdr:colOff>126364</xdr:colOff>
      <xdr:row>58</xdr:row>
      <xdr:rowOff>116945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975452"/>
          <a:ext cx="1269" cy="1085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120772</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6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116945</xdr:rowOff>
    </xdr:from>
    <xdr:to>
      <xdr:col>86</xdr:col>
      <xdr:colOff>25400</xdr:colOff>
      <xdr:row>58</xdr:row>
      <xdr:rowOff>116945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61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6729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75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60052</xdr:rowOff>
    </xdr:from>
    <xdr:to>
      <xdr:col>86</xdr:col>
      <xdr:colOff>25400</xdr:colOff>
      <xdr:row>52</xdr:row>
      <xdr:rowOff>60052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975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86817</xdr:rowOff>
    </xdr:from>
    <xdr:to>
      <xdr:col>85</xdr:col>
      <xdr:colOff>127000</xdr:colOff>
      <xdr:row>55</xdr:row>
      <xdr:rowOff>158541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8659317"/>
          <a:ext cx="838200" cy="92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154547</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755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4670</xdr:rowOff>
    </xdr:from>
    <xdr:to>
      <xdr:col>85</xdr:col>
      <xdr:colOff>177800</xdr:colOff>
      <xdr:row>57</xdr:row>
      <xdr:rowOff>106270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7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86817</xdr:rowOff>
    </xdr:from>
    <xdr:to>
      <xdr:col>81</xdr:col>
      <xdr:colOff>50800</xdr:colOff>
      <xdr:row>54</xdr:row>
      <xdr:rowOff>34154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8659317"/>
          <a:ext cx="889000" cy="63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57134</xdr:rowOff>
    </xdr:from>
    <xdr:to>
      <xdr:col>81</xdr:col>
      <xdr:colOff>101600</xdr:colOff>
      <xdr:row>57</xdr:row>
      <xdr:rowOff>158734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2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149861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92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119564</xdr:rowOff>
    </xdr:from>
    <xdr:to>
      <xdr:col>76</xdr:col>
      <xdr:colOff>114300</xdr:colOff>
      <xdr:row>54</xdr:row>
      <xdr:rowOff>34154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8863514"/>
          <a:ext cx="889000" cy="42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72089</xdr:rowOff>
    </xdr:from>
    <xdr:to>
      <xdr:col>76</xdr:col>
      <xdr:colOff>165100</xdr:colOff>
      <xdr:row>58</xdr:row>
      <xdr:rowOff>2239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4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164816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93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119564</xdr:rowOff>
    </xdr:from>
    <xdr:to>
      <xdr:col>71</xdr:col>
      <xdr:colOff>177800</xdr:colOff>
      <xdr:row>54</xdr:row>
      <xdr:rowOff>129346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8863514"/>
          <a:ext cx="889000" cy="52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93996</xdr:rowOff>
    </xdr:from>
    <xdr:to>
      <xdr:col>72</xdr:col>
      <xdr:colOff>38100</xdr:colOff>
      <xdr:row>58</xdr:row>
      <xdr:rowOff>24146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6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15273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95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162414</xdr:rowOff>
    </xdr:from>
    <xdr:to>
      <xdr:col>67</xdr:col>
      <xdr:colOff>101600</xdr:colOff>
      <xdr:row>58</xdr:row>
      <xdr:rowOff>92564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93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83691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1002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107741</xdr:rowOff>
    </xdr:from>
    <xdr:to>
      <xdr:col>85</xdr:col>
      <xdr:colOff>177800</xdr:colOff>
      <xdr:row>56</xdr:row>
      <xdr:rowOff>37891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3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130618</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8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36017</xdr:rowOff>
    </xdr:from>
    <xdr:to>
      <xdr:col>81</xdr:col>
      <xdr:colOff>101600</xdr:colOff>
      <xdr:row>50</xdr:row>
      <xdr:rowOff>137617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860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154144</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181795" y="8383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154804</xdr:rowOff>
    </xdr:from>
    <xdr:to>
      <xdr:col>76</xdr:col>
      <xdr:colOff>165100</xdr:colOff>
      <xdr:row>54</xdr:row>
      <xdr:rowOff>84954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2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101481</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795" y="901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68764</xdr:rowOff>
    </xdr:from>
    <xdr:to>
      <xdr:col>72</xdr:col>
      <xdr:colOff>38100</xdr:colOff>
      <xdr:row>51</xdr:row>
      <xdr:rowOff>170364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881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15441</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858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78546</xdr:rowOff>
    </xdr:from>
    <xdr:to>
      <xdr:col>67</xdr:col>
      <xdr:colOff>101600</xdr:colOff>
      <xdr:row>55</xdr:row>
      <xdr:rowOff>8696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33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25223</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14795" y="911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6198</xdr:rowOff>
    </xdr:from>
    <xdr:to>
      <xdr:col>85</xdr:col>
      <xdr:colOff>127000</xdr:colOff>
      <xdr:row>95</xdr:row>
      <xdr:rowOff>122022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293948"/>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42105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01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122022</xdr:rowOff>
    </xdr:from>
    <xdr:to>
      <xdr:col>81</xdr:col>
      <xdr:colOff>50800</xdr:colOff>
      <xdr:row>96</xdr:row>
      <xdr:rowOff>28981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409772"/>
          <a:ext cx="889000" cy="7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128516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28981</xdr:rowOff>
    </xdr:from>
    <xdr:to>
      <xdr:col>76</xdr:col>
      <xdr:colOff>114300</xdr:colOff>
      <xdr:row>96</xdr:row>
      <xdr:rowOff>82245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488181"/>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7205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63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82245</xdr:rowOff>
    </xdr:from>
    <xdr:to>
      <xdr:col>71</xdr:col>
      <xdr:colOff>177800</xdr:colOff>
      <xdr:row>96</xdr:row>
      <xdr:rowOff>97713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41445"/>
          <a:ext cx="889000" cy="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161383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126848</xdr:rowOff>
    </xdr:from>
    <xdr:to>
      <xdr:col>85</xdr:col>
      <xdr:colOff>177800</xdr:colOff>
      <xdr:row>95</xdr:row>
      <xdr:rowOff>56998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2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149725</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09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71222</xdr:rowOff>
    </xdr:from>
    <xdr:to>
      <xdr:col>81</xdr:col>
      <xdr:colOff>101600</xdr:colOff>
      <xdr:row>96</xdr:row>
      <xdr:rowOff>1372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35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17899</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46428" y="1613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149631</xdr:rowOff>
    </xdr:from>
    <xdr:to>
      <xdr:col>76</xdr:col>
      <xdr:colOff>165100</xdr:colOff>
      <xdr:row>96</xdr:row>
      <xdr:rowOff>79781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3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96308</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57428" y="16212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31445</xdr:rowOff>
    </xdr:from>
    <xdr:to>
      <xdr:col>72</xdr:col>
      <xdr:colOff>38100</xdr:colOff>
      <xdr:row>96</xdr:row>
      <xdr:rowOff>133045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124172</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68428" y="1658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46913</xdr:rowOff>
    </xdr:from>
    <xdr:to>
      <xdr:col>67</xdr:col>
      <xdr:colOff>101600</xdr:colOff>
      <xdr:row>96</xdr:row>
      <xdr:rowOff>148513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0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139640</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79428" y="1659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225,800</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％の減となっている。これは子ども・子育て支援給付や自立支援給付の増など分子となる民生費の増加があるものの、分母である人口が分子を上回る増加率となったことによるものである。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また、類似団体平均と比較して、各年度下回っているのは、本区における人口に占める生活保護受給者の割合が低いことが要因の一つとして考えられる。今後については、年少人口の増に伴う子ども・子育て支援給付などの経常的経費の増加に加え、原材料価格・物価高騰への対応も当面続くことが見込まれるため、住民一人当たりのコストは上昇していくものと考えられる。</a:t>
          </a:r>
        </a:p>
        <a:p>
          <a:r>
            <a:rPr kumimoji="1" lang="ja-JP" altLang="en-US" sz="1300">
              <a:latin typeface="ＭＳ Ｐゴシック" panose="020B0600070205080204" pitchFamily="50" charset="-128"/>
              <a:ea typeface="ＭＳ Ｐゴシック" panose="020B0600070205080204" pitchFamily="50" charset="-128"/>
            </a:rPr>
            <a:t>　次に、土木費については、住民一人当たり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194,843</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％の減となっている。これは首都高速道路地下化等都市基盤整備基金への積立金の減など分子となる土木費の減少に加え、分母である人口の増によるものである。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今後も築地市場跡地のまちづくり、首都高速道路日本橋区間地下化をはじめ将来を支える基盤となるプロジェクトに関連した経費が引き続き見込まれることから、住民一人当たりのコストは高い水準で推移するもの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財政調整基金残高の標準財政規模比は、分子である財政調整基金残高が</a:t>
          </a:r>
          <a:r>
            <a:rPr kumimoji="1" lang="en-US" altLang="ja-JP" sz="1300">
              <a:latin typeface="ＭＳ ゴシック" pitchFamily="49" charset="-128"/>
              <a:ea typeface="ＭＳ ゴシック" pitchFamily="49" charset="-128"/>
            </a:rPr>
            <a:t>38</a:t>
          </a:r>
          <a:r>
            <a:rPr kumimoji="1" lang="ja-JP" altLang="en-US" sz="1300">
              <a:latin typeface="ＭＳ ゴシック" pitchFamily="49" charset="-128"/>
              <a:ea typeface="ＭＳ ゴシック" pitchFamily="49" charset="-128"/>
            </a:rPr>
            <a:t>億円の取崩し及び約</a:t>
          </a:r>
          <a:r>
            <a:rPr kumimoji="1" lang="en-US" altLang="ja-JP" sz="1300">
              <a:latin typeface="ＭＳ ゴシック" pitchFamily="49" charset="-128"/>
              <a:ea typeface="ＭＳ ゴシック" pitchFamily="49" charset="-128"/>
            </a:rPr>
            <a:t>37</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5,464</a:t>
          </a:r>
          <a:r>
            <a:rPr kumimoji="1" lang="ja-JP" altLang="en-US" sz="1300">
              <a:latin typeface="ＭＳ ゴシック" pitchFamily="49" charset="-128"/>
              <a:ea typeface="ＭＳ ゴシック" pitchFamily="49" charset="-128"/>
            </a:rPr>
            <a:t>万円の積立てにより、約</a:t>
          </a:r>
          <a:r>
            <a:rPr kumimoji="1" lang="en-US" altLang="ja-JP" sz="1300">
              <a:latin typeface="ＭＳ ゴシック" pitchFamily="49" charset="-128"/>
              <a:ea typeface="ＭＳ ゴシック" pitchFamily="49" charset="-128"/>
            </a:rPr>
            <a:t>4,536</a:t>
          </a:r>
          <a:r>
            <a:rPr kumimoji="1" lang="ja-JP" altLang="en-US" sz="1300">
              <a:latin typeface="ＭＳ ゴシック" pitchFamily="49" charset="-128"/>
              <a:ea typeface="ＭＳ ゴシック" pitchFamily="49" charset="-128"/>
            </a:rPr>
            <a:t>万円減少したものの、分母である標準財政規模が</a:t>
          </a:r>
          <a:r>
            <a:rPr kumimoji="1" lang="en-US" altLang="ja-JP" sz="1300">
              <a:latin typeface="ＭＳ ゴシック" pitchFamily="49" charset="-128"/>
              <a:ea typeface="ＭＳ ゴシック" pitchFamily="49" charset="-128"/>
            </a:rPr>
            <a:t>76</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323</a:t>
          </a:r>
          <a:r>
            <a:rPr kumimoji="1" lang="ja-JP" altLang="en-US" sz="1300">
              <a:latin typeface="ＭＳ ゴシック" pitchFamily="49" charset="-128"/>
              <a:ea typeface="ＭＳ ゴシック" pitchFamily="49" charset="-128"/>
            </a:rPr>
            <a:t>万円の減少となり分子を上回る減少率となったため、</a:t>
          </a:r>
          <a:r>
            <a:rPr kumimoji="1" lang="en-US" altLang="ja-JP" sz="1300">
              <a:latin typeface="ＭＳ ゴシック" pitchFamily="49" charset="-128"/>
              <a:ea typeface="ＭＳ ゴシック" pitchFamily="49" charset="-128"/>
            </a:rPr>
            <a:t>4.94</a:t>
          </a:r>
          <a:r>
            <a:rPr kumimoji="1" lang="ja-JP" altLang="en-US" sz="1300">
              <a:latin typeface="ＭＳ ゴシック" pitchFamily="49" charset="-128"/>
              <a:ea typeface="ＭＳ ゴシック" pitchFamily="49" charset="-128"/>
            </a:rPr>
            <a:t>ポイントの増となった。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実質収支額は標準財政規模に対して、適正な範囲であり、実質単年度収支の標準財政規模比については、積立金の減などにより、</a:t>
          </a:r>
          <a:r>
            <a:rPr kumimoji="1" lang="en-US" altLang="ja-JP" sz="1300">
              <a:latin typeface="ＭＳ ゴシック" pitchFamily="49" charset="-128"/>
              <a:ea typeface="ＭＳ ゴシック" pitchFamily="49" charset="-128"/>
            </a:rPr>
            <a:t>5.16</a:t>
          </a:r>
          <a:r>
            <a:rPr kumimoji="1" lang="ja-JP" altLang="en-US" sz="1300">
              <a:latin typeface="ＭＳ ゴシック" pitchFamily="49" charset="-128"/>
              <a:ea typeface="ＭＳ ゴシック" pitchFamily="49" charset="-128"/>
            </a:rPr>
            <a:t>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すべての会計で実質収支は黒字である。</a:t>
          </a:r>
        </a:p>
        <a:p>
          <a:r>
            <a:rPr kumimoji="1" lang="ja-JP" altLang="en-US" sz="1400">
              <a:latin typeface="ＭＳ ゴシック" pitchFamily="49" charset="-128"/>
              <a:ea typeface="ＭＳ ゴシック" pitchFamily="49" charset="-128"/>
            </a:rPr>
            <a:t>　分子となる全会計の実質赤字額のマイナス幅が増加した一方、分母となる標準財政規模が減少したため、全体としては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ポイントの増となり、黒字幅が拡大した。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W34" sqref="BW34:BX3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141298669</v>
      </c>
      <c r="BO4" s="449"/>
      <c r="BP4" s="449"/>
      <c r="BQ4" s="449"/>
      <c r="BR4" s="449"/>
      <c r="BS4" s="449"/>
      <c r="BT4" s="449"/>
      <c r="BU4" s="450"/>
      <c r="BV4" s="448">
        <v>166859737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3.7</v>
      </c>
      <c r="CU4" s="589"/>
      <c r="CV4" s="589"/>
      <c r="CW4" s="589"/>
      <c r="CX4" s="589"/>
      <c r="CY4" s="589"/>
      <c r="CZ4" s="589"/>
      <c r="DA4" s="590"/>
      <c r="DB4" s="588">
        <v>3.1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137272635</v>
      </c>
      <c r="BO5" s="420"/>
      <c r="BP5" s="420"/>
      <c r="BQ5" s="420"/>
      <c r="BR5" s="420"/>
      <c r="BS5" s="420"/>
      <c r="BT5" s="420"/>
      <c r="BU5" s="421"/>
      <c r="BV5" s="419">
        <v>161807893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73.3</v>
      </c>
      <c r="CU5" s="417"/>
      <c r="CV5" s="417"/>
      <c r="CW5" s="417"/>
      <c r="CX5" s="417"/>
      <c r="CY5" s="417"/>
      <c r="CZ5" s="417"/>
      <c r="DA5" s="418"/>
      <c r="DB5" s="416">
        <v>60.4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98</v>
      </c>
      <c r="AV6" s="478"/>
      <c r="AW6" s="478"/>
      <c r="AX6" s="478"/>
      <c r="AY6" s="433" t="s">
        <v>99</v>
      </c>
      <c r="AZ6" s="434"/>
      <c r="BA6" s="434"/>
      <c r="BB6" s="434"/>
      <c r="BC6" s="434"/>
      <c r="BD6" s="434"/>
      <c r="BE6" s="434"/>
      <c r="BF6" s="434"/>
      <c r="BG6" s="434"/>
      <c r="BH6" s="434"/>
      <c r="BI6" s="434"/>
      <c r="BJ6" s="434"/>
      <c r="BK6" s="434"/>
      <c r="BL6" s="434"/>
      <c r="BM6" s="435"/>
      <c r="BN6" s="419">
        <v>4026034</v>
      </c>
      <c r="BO6" s="420"/>
      <c r="BP6" s="420"/>
      <c r="BQ6" s="420"/>
      <c r="BR6" s="420"/>
      <c r="BS6" s="420"/>
      <c r="BT6" s="420"/>
      <c r="BU6" s="421"/>
      <c r="BV6" s="419">
        <v>5051844</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73.3</v>
      </c>
      <c r="CU6" s="563"/>
      <c r="CV6" s="563"/>
      <c r="CW6" s="563"/>
      <c r="CX6" s="563"/>
      <c r="CY6" s="563"/>
      <c r="CZ6" s="563"/>
      <c r="DA6" s="564"/>
      <c r="DB6" s="562">
        <v>60.4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98</v>
      </c>
      <c r="AV7" s="478"/>
      <c r="AW7" s="478"/>
      <c r="AX7" s="478"/>
      <c r="AY7" s="433" t="s">
        <v>102</v>
      </c>
      <c r="AZ7" s="434"/>
      <c r="BA7" s="434"/>
      <c r="BB7" s="434"/>
      <c r="BC7" s="434"/>
      <c r="BD7" s="434"/>
      <c r="BE7" s="434"/>
      <c r="BF7" s="434"/>
      <c r="BG7" s="434"/>
      <c r="BH7" s="434"/>
      <c r="BI7" s="434"/>
      <c r="BJ7" s="434"/>
      <c r="BK7" s="434"/>
      <c r="BL7" s="434"/>
      <c r="BM7" s="435"/>
      <c r="BN7" s="419">
        <v>1452404</v>
      </c>
      <c r="BO7" s="420"/>
      <c r="BP7" s="420"/>
      <c r="BQ7" s="420"/>
      <c r="BR7" s="420"/>
      <c r="BS7" s="420"/>
      <c r="BT7" s="420"/>
      <c r="BU7" s="421"/>
      <c r="BV7" s="419">
        <v>2655694</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69007837</v>
      </c>
      <c r="CU7" s="420"/>
      <c r="CV7" s="420"/>
      <c r="CW7" s="420"/>
      <c r="CX7" s="420"/>
      <c r="CY7" s="420"/>
      <c r="CZ7" s="420"/>
      <c r="DA7" s="421"/>
      <c r="DB7" s="419">
        <v>76611065</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2573630</v>
      </c>
      <c r="BO8" s="420"/>
      <c r="BP8" s="420"/>
      <c r="BQ8" s="420"/>
      <c r="BR8" s="420"/>
      <c r="BS8" s="420"/>
      <c r="BT8" s="420"/>
      <c r="BU8" s="421"/>
      <c r="BV8" s="419">
        <v>2396150</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0.62</v>
      </c>
      <c r="CU8" s="523"/>
      <c r="CV8" s="523"/>
      <c r="CW8" s="523"/>
      <c r="CX8" s="523"/>
      <c r="CY8" s="523"/>
      <c r="CZ8" s="523"/>
      <c r="DA8" s="524"/>
      <c r="DB8" s="522">
        <v>0.61</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169179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177480</v>
      </c>
      <c r="BO9" s="420"/>
      <c r="BP9" s="420"/>
      <c r="BQ9" s="420"/>
      <c r="BR9" s="420"/>
      <c r="BS9" s="420"/>
      <c r="BT9" s="420"/>
      <c r="BU9" s="421"/>
      <c r="BV9" s="419">
        <v>209272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1.9</v>
      </c>
      <c r="CU9" s="417"/>
      <c r="CV9" s="417"/>
      <c r="CW9" s="417"/>
      <c r="CX9" s="417"/>
      <c r="CY9" s="417"/>
      <c r="CZ9" s="417"/>
      <c r="DA9" s="418"/>
      <c r="DB9" s="416">
        <v>1.3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141183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3754641</v>
      </c>
      <c r="BO10" s="420"/>
      <c r="BP10" s="420"/>
      <c r="BQ10" s="420"/>
      <c r="BR10" s="420"/>
      <c r="BS10" s="420"/>
      <c r="BT10" s="420"/>
      <c r="BU10" s="421"/>
      <c r="BV10" s="419">
        <v>6589257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187404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3800000</v>
      </c>
      <c r="BO12" s="420"/>
      <c r="BP12" s="420"/>
      <c r="BQ12" s="420"/>
      <c r="BR12" s="420"/>
      <c r="BS12" s="420"/>
      <c r="BT12" s="420"/>
      <c r="BU12" s="421"/>
      <c r="BV12" s="419">
        <v>2700000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174851</v>
      </c>
      <c r="S13" s="507"/>
      <c r="T13" s="507"/>
      <c r="U13" s="507"/>
      <c r="V13" s="508"/>
      <c r="W13" s="509" t="s">
        <v>131</v>
      </c>
      <c r="X13" s="405"/>
      <c r="Y13" s="405"/>
      <c r="Z13" s="405"/>
      <c r="AA13" s="405"/>
      <c r="AB13" s="406"/>
      <c r="AC13" s="372">
        <v>67</v>
      </c>
      <c r="AD13" s="373"/>
      <c r="AE13" s="373"/>
      <c r="AF13" s="373"/>
      <c r="AG13" s="374"/>
      <c r="AH13" s="372">
        <v>26</v>
      </c>
      <c r="AI13" s="373"/>
      <c r="AJ13" s="373"/>
      <c r="AK13" s="373"/>
      <c r="AL13" s="432"/>
      <c r="AM13" s="476" t="s">
        <v>132</v>
      </c>
      <c r="AN13" s="376"/>
      <c r="AO13" s="376"/>
      <c r="AP13" s="376"/>
      <c r="AQ13" s="376"/>
      <c r="AR13" s="376"/>
      <c r="AS13" s="376"/>
      <c r="AT13" s="377"/>
      <c r="AU13" s="477" t="s">
        <v>98</v>
      </c>
      <c r="AV13" s="478"/>
      <c r="AW13" s="478"/>
      <c r="AX13" s="478"/>
      <c r="AY13" s="433" t="s">
        <v>133</v>
      </c>
      <c r="AZ13" s="434"/>
      <c r="BA13" s="434"/>
      <c r="BB13" s="434"/>
      <c r="BC13" s="434"/>
      <c r="BD13" s="434"/>
      <c r="BE13" s="434"/>
      <c r="BF13" s="434"/>
      <c r="BG13" s="434"/>
      <c r="BH13" s="434"/>
      <c r="BI13" s="434"/>
      <c r="BJ13" s="434"/>
      <c r="BK13" s="434"/>
      <c r="BL13" s="434"/>
      <c r="BM13" s="435"/>
      <c r="BN13" s="419">
        <v>132121</v>
      </c>
      <c r="BO13" s="420"/>
      <c r="BP13" s="420"/>
      <c r="BQ13" s="420"/>
      <c r="BR13" s="420"/>
      <c r="BS13" s="420"/>
      <c r="BT13" s="420"/>
      <c r="BU13" s="421"/>
      <c r="BV13" s="419">
        <v>4098529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1.6</v>
      </c>
      <c r="CU13" s="417"/>
      <c r="CV13" s="417"/>
      <c r="CW13" s="417"/>
      <c r="CX13" s="417"/>
      <c r="CY13" s="417"/>
      <c r="CZ13" s="417"/>
      <c r="DA13" s="418"/>
      <c r="DB13" s="416">
        <v>1.1000000000000001</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176835</v>
      </c>
      <c r="S14" s="507"/>
      <c r="T14" s="507"/>
      <c r="U14" s="507"/>
      <c r="V14" s="508"/>
      <c r="W14" s="510"/>
      <c r="X14" s="408"/>
      <c r="Y14" s="408"/>
      <c r="Z14" s="408"/>
      <c r="AA14" s="408"/>
      <c r="AB14" s="409"/>
      <c r="AC14" s="499">
        <v>0.1</v>
      </c>
      <c r="AD14" s="500"/>
      <c r="AE14" s="500"/>
      <c r="AF14" s="500"/>
      <c r="AG14" s="501"/>
      <c r="AH14" s="499">
        <v>0</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166465</v>
      </c>
      <c r="S15" s="507"/>
      <c r="T15" s="507"/>
      <c r="U15" s="507"/>
      <c r="V15" s="508"/>
      <c r="W15" s="509" t="s">
        <v>137</v>
      </c>
      <c r="X15" s="405"/>
      <c r="Y15" s="405"/>
      <c r="Z15" s="405"/>
      <c r="AA15" s="405"/>
      <c r="AB15" s="406"/>
      <c r="AC15" s="372">
        <v>8845</v>
      </c>
      <c r="AD15" s="373"/>
      <c r="AE15" s="373"/>
      <c r="AF15" s="373"/>
      <c r="AG15" s="374"/>
      <c r="AH15" s="372">
        <v>7033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40907290</v>
      </c>
      <c r="BO15" s="449"/>
      <c r="BP15" s="449"/>
      <c r="BQ15" s="449"/>
      <c r="BR15" s="449"/>
      <c r="BS15" s="449"/>
      <c r="BT15" s="449"/>
      <c r="BU15" s="450"/>
      <c r="BV15" s="448">
        <v>39323243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11.2</v>
      </c>
      <c r="AD16" s="500"/>
      <c r="AE16" s="500"/>
      <c r="AF16" s="500"/>
      <c r="AG16" s="501"/>
      <c r="AH16" s="499">
        <v>12.5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60847904</v>
      </c>
      <c r="BO16" s="420"/>
      <c r="BP16" s="420"/>
      <c r="BQ16" s="420"/>
      <c r="BR16" s="420"/>
      <c r="BS16" s="420"/>
      <c r="BT16" s="420"/>
      <c r="BU16" s="421"/>
      <c r="BV16" s="419">
        <v>68900180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70037</v>
      </c>
      <c r="AD17" s="373"/>
      <c r="AE17" s="373"/>
      <c r="AF17" s="373"/>
      <c r="AG17" s="374"/>
      <c r="AH17" s="372">
        <v>49174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69007837</v>
      </c>
      <c r="BO17" s="420"/>
      <c r="BP17" s="420"/>
      <c r="BQ17" s="420"/>
      <c r="BR17" s="420"/>
      <c r="BS17" s="420"/>
      <c r="BT17" s="420"/>
      <c r="BU17" s="421"/>
      <c r="BV17" s="419">
        <v>76611065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10.210000000000001</v>
      </c>
      <c r="M18" s="472"/>
      <c r="N18" s="472"/>
      <c r="O18" s="472"/>
      <c r="P18" s="472"/>
      <c r="Q18" s="472"/>
      <c r="R18" s="473"/>
      <c r="S18" s="473"/>
      <c r="T18" s="473"/>
      <c r="U18" s="473"/>
      <c r="V18" s="474"/>
      <c r="W18" s="490"/>
      <c r="X18" s="491"/>
      <c r="Y18" s="491"/>
      <c r="Z18" s="491"/>
      <c r="AA18" s="491"/>
      <c r="AB18" s="515"/>
      <c r="AC18" s="389">
        <v>88.7</v>
      </c>
      <c r="AD18" s="390"/>
      <c r="AE18" s="390"/>
      <c r="AF18" s="390"/>
      <c r="AG18" s="475"/>
      <c r="AH18" s="389">
        <v>87.4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59175352</v>
      </c>
      <c r="BO18" s="420"/>
      <c r="BP18" s="420"/>
      <c r="BQ18" s="420"/>
      <c r="BR18" s="420"/>
      <c r="BS18" s="420"/>
      <c r="BT18" s="420"/>
      <c r="BU18" s="421"/>
      <c r="BV18" s="419">
        <v>51730717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16570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93672781</v>
      </c>
      <c r="BO19" s="420"/>
      <c r="BP19" s="420"/>
      <c r="BQ19" s="420"/>
      <c r="BR19" s="420"/>
      <c r="BS19" s="420"/>
      <c r="BT19" s="420"/>
      <c r="BU19" s="421"/>
      <c r="BV19" s="419">
        <v>104754997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92533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41805182</v>
      </c>
      <c r="BO22" s="449"/>
      <c r="BP22" s="449"/>
      <c r="BQ22" s="449"/>
      <c r="BR22" s="449"/>
      <c r="BS22" s="449"/>
      <c r="BT22" s="449"/>
      <c r="BU22" s="450"/>
      <c r="BV22" s="448">
        <v>43269886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29691970</v>
      </c>
      <c r="BO23" s="420"/>
      <c r="BP23" s="420"/>
      <c r="BQ23" s="420"/>
      <c r="BR23" s="420"/>
      <c r="BS23" s="420"/>
      <c r="BT23" s="420"/>
      <c r="BU23" s="421"/>
      <c r="BV23" s="419">
        <v>30471284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11550</v>
      </c>
      <c r="R24" s="373"/>
      <c r="S24" s="373"/>
      <c r="T24" s="373"/>
      <c r="U24" s="373"/>
      <c r="V24" s="374"/>
      <c r="W24" s="462"/>
      <c r="X24" s="399"/>
      <c r="Y24" s="400"/>
      <c r="Z24" s="375" t="s">
        <v>162</v>
      </c>
      <c r="AA24" s="376"/>
      <c r="AB24" s="376"/>
      <c r="AC24" s="376"/>
      <c r="AD24" s="376"/>
      <c r="AE24" s="376"/>
      <c r="AF24" s="376"/>
      <c r="AG24" s="377"/>
      <c r="AH24" s="372">
        <v>1581</v>
      </c>
      <c r="AI24" s="373"/>
      <c r="AJ24" s="373"/>
      <c r="AK24" s="373"/>
      <c r="AL24" s="374"/>
      <c r="AM24" s="372">
        <v>4461582</v>
      </c>
      <c r="AN24" s="373"/>
      <c r="AO24" s="373"/>
      <c r="AP24" s="373"/>
      <c r="AQ24" s="373"/>
      <c r="AR24" s="374"/>
      <c r="AS24" s="372">
        <v>2822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41805182</v>
      </c>
      <c r="BO24" s="420"/>
      <c r="BP24" s="420"/>
      <c r="BQ24" s="420"/>
      <c r="BR24" s="420"/>
      <c r="BS24" s="420"/>
      <c r="BT24" s="420"/>
      <c r="BU24" s="421"/>
      <c r="BV24" s="419">
        <v>43269886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9260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29298878</v>
      </c>
      <c r="BO25" s="449"/>
      <c r="BP25" s="449"/>
      <c r="BQ25" s="449"/>
      <c r="BR25" s="449"/>
      <c r="BS25" s="449"/>
      <c r="BT25" s="449"/>
      <c r="BU25" s="450"/>
      <c r="BV25" s="448">
        <v>21032770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8270</v>
      </c>
      <c r="R26" s="373"/>
      <c r="S26" s="373"/>
      <c r="T26" s="373"/>
      <c r="U26" s="373"/>
      <c r="V26" s="374"/>
      <c r="W26" s="462"/>
      <c r="X26" s="399"/>
      <c r="Y26" s="400"/>
      <c r="Z26" s="375" t="s">
        <v>168</v>
      </c>
      <c r="AA26" s="430"/>
      <c r="AB26" s="430"/>
      <c r="AC26" s="430"/>
      <c r="AD26" s="430"/>
      <c r="AE26" s="430"/>
      <c r="AF26" s="430"/>
      <c r="AG26" s="431"/>
      <c r="AH26" s="372">
        <v>172</v>
      </c>
      <c r="AI26" s="373"/>
      <c r="AJ26" s="373"/>
      <c r="AK26" s="373"/>
      <c r="AL26" s="374"/>
      <c r="AM26" s="372">
        <v>451328</v>
      </c>
      <c r="AN26" s="373"/>
      <c r="AO26" s="373"/>
      <c r="AP26" s="373"/>
      <c r="AQ26" s="373"/>
      <c r="AR26" s="374"/>
      <c r="AS26" s="372">
        <v>2624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600000</v>
      </c>
      <c r="BO26" s="420"/>
      <c r="BP26" s="420"/>
      <c r="BQ26" s="420"/>
      <c r="BR26" s="420"/>
      <c r="BS26" s="420"/>
      <c r="BT26" s="420"/>
      <c r="BU26" s="421"/>
      <c r="BV26" s="419">
        <v>600000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9330</v>
      </c>
      <c r="R27" s="373"/>
      <c r="S27" s="373"/>
      <c r="T27" s="373"/>
      <c r="U27" s="373"/>
      <c r="V27" s="374"/>
      <c r="W27" s="462"/>
      <c r="X27" s="399"/>
      <c r="Y27" s="400"/>
      <c r="Z27" s="375" t="s">
        <v>171</v>
      </c>
      <c r="AA27" s="376"/>
      <c r="AB27" s="376"/>
      <c r="AC27" s="376"/>
      <c r="AD27" s="376"/>
      <c r="AE27" s="376"/>
      <c r="AF27" s="376"/>
      <c r="AG27" s="377"/>
      <c r="AH27" s="372">
        <v>91</v>
      </c>
      <c r="AI27" s="373"/>
      <c r="AJ27" s="373"/>
      <c r="AK27" s="373"/>
      <c r="AL27" s="374"/>
      <c r="AM27" s="372">
        <v>298605</v>
      </c>
      <c r="AN27" s="373"/>
      <c r="AO27" s="373"/>
      <c r="AP27" s="373"/>
      <c r="AQ27" s="373"/>
      <c r="AR27" s="374"/>
      <c r="AS27" s="372">
        <v>3281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7920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34776490</v>
      </c>
      <c r="BO28" s="449"/>
      <c r="BP28" s="449"/>
      <c r="BQ28" s="449"/>
      <c r="BR28" s="449"/>
      <c r="BS28" s="449"/>
      <c r="BT28" s="449"/>
      <c r="BU28" s="450"/>
      <c r="BV28" s="448">
        <v>34821849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30</v>
      </c>
      <c r="M29" s="373"/>
      <c r="N29" s="373"/>
      <c r="O29" s="373"/>
      <c r="P29" s="374"/>
      <c r="Q29" s="372">
        <v>6130</v>
      </c>
      <c r="R29" s="373"/>
      <c r="S29" s="373"/>
      <c r="T29" s="373"/>
      <c r="U29" s="373"/>
      <c r="V29" s="374"/>
      <c r="W29" s="463"/>
      <c r="X29" s="464"/>
      <c r="Y29" s="465"/>
      <c r="Z29" s="375" t="s">
        <v>177</v>
      </c>
      <c r="AA29" s="376"/>
      <c r="AB29" s="376"/>
      <c r="AC29" s="376"/>
      <c r="AD29" s="376"/>
      <c r="AE29" s="376"/>
      <c r="AF29" s="376"/>
      <c r="AG29" s="377"/>
      <c r="AH29" s="372">
        <v>1672</v>
      </c>
      <c r="AI29" s="373"/>
      <c r="AJ29" s="373"/>
      <c r="AK29" s="373"/>
      <c r="AL29" s="374"/>
      <c r="AM29" s="372">
        <v>4760187</v>
      </c>
      <c r="AN29" s="373"/>
      <c r="AO29" s="373"/>
      <c r="AP29" s="373"/>
      <c r="AQ29" s="373"/>
      <c r="AR29" s="374"/>
      <c r="AS29" s="372">
        <v>2847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63928879</v>
      </c>
      <c r="BO30" s="454"/>
      <c r="BP30" s="454"/>
      <c r="BQ30" s="454"/>
      <c r="BR30" s="454"/>
      <c r="BS30" s="454"/>
      <c r="BT30" s="454"/>
      <c r="BU30" s="455"/>
      <c r="BV30" s="453">
        <v>60994774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国民健康保険事業会計</v>
      </c>
      <c r="X34" s="368"/>
      <c r="Y34" s="368"/>
      <c r="Z34" s="368"/>
      <c r="AA34" s="368"/>
      <c r="AB34" s="368"/>
      <c r="AC34" s="368"/>
      <c r="AD34" s="368"/>
      <c r="AE34" s="368"/>
      <c r="AF34" s="368"/>
      <c r="AG34" s="368"/>
      <c r="AH34" s="368"/>
      <c r="AI34" s="368"/>
      <c r="AJ34" s="368"/>
      <c r="AK34" s="368"/>
      <c r="AL34" s="169"/>
      <c r="AM34" s="367" t="str">
        <f>IF(AO34="","",MAX(C34:D43,U34:V43)+1)</f>
        <v/>
      </c>
      <c r="AN34" s="367"/>
      <c r="AO34" s="368"/>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5</v>
      </c>
      <c r="BX34" s="367"/>
      <c r="BY34" s="368" t="str">
        <f>IF('各会計、関係団体の財政状況及び健全化判断比率'!B68="","",'各会計、関係団体の財政状況及び健全化判断比率'!B68)</f>
        <v>特別区人事・厚生事務組合</v>
      </c>
      <c r="BZ34" s="368"/>
      <c r="CA34" s="368"/>
      <c r="CB34" s="368"/>
      <c r="CC34" s="368"/>
      <c r="CD34" s="368"/>
      <c r="CE34" s="368"/>
      <c r="CF34" s="368"/>
      <c r="CG34" s="368"/>
      <c r="CH34" s="368"/>
      <c r="CI34" s="368"/>
      <c r="CJ34" s="368"/>
      <c r="CK34" s="368"/>
      <c r="CL34" s="368"/>
      <c r="CM34" s="368"/>
      <c r="CN34" s="169"/>
      <c r="CO34" s="367">
        <f>IF(CQ34="","",MAX(C34:D43,U34:V43,AM34:AN43,BE34:BF43,BW34:BX43)+1)</f>
        <v>10</v>
      </c>
      <c r="CP34" s="367"/>
      <c r="CQ34" s="368" t="str">
        <f>IF('各会計、関係団体の財政状況及び健全化判断比率'!BS7="","",'各会計、関係団体の財政状況及び健全化判断比率'!BS7)</f>
        <v>中央区都市整備公社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6</v>
      </c>
      <c r="BX35" s="367"/>
      <c r="BY35" s="368" t="str">
        <f>IF('各会計、関係団体の財政状況及び健全化判断比率'!B69="","",'各会計、関係団体の財政状況及び健全化判断比率'!B69)</f>
        <v>特別区競馬組合</v>
      </c>
      <c r="BZ35" s="368"/>
      <c r="CA35" s="368"/>
      <c r="CB35" s="368"/>
      <c r="CC35" s="368"/>
      <c r="CD35" s="368"/>
      <c r="CE35" s="368"/>
      <c r="CF35" s="368"/>
      <c r="CG35" s="368"/>
      <c r="CH35" s="368"/>
      <c r="CI35" s="368"/>
      <c r="CJ35" s="368"/>
      <c r="CK35" s="368"/>
      <c r="CL35" s="368"/>
      <c r="CM35" s="368"/>
      <c r="CN35" s="169"/>
      <c r="CO35" s="367">
        <f t="shared" ref="CO35:CO43" si="3">IF(CQ35="","",CO34+1)</f>
        <v>11</v>
      </c>
      <c r="CP35" s="367"/>
      <c r="CQ35" s="368" t="str">
        <f>IF('各会計、関係団体の財政状況及び健全化判断比率'!BS8="","",'各会計、関係団体の財政状況及び健全化判断比率'!BS8)</f>
        <v>中央区勤労者サービス公社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7</v>
      </c>
      <c r="BX36" s="367"/>
      <c r="BY36" s="368" t="str">
        <f>IF('各会計、関係団体の財政状況及び健全化判断比率'!B70="","",'各会計、関係団体の財政状況及び健全化判断比率'!B70)</f>
        <v>東京二十三区清掃一部事務組合</v>
      </c>
      <c r="BZ36" s="368"/>
      <c r="CA36" s="368"/>
      <c r="CB36" s="368"/>
      <c r="CC36" s="368"/>
      <c r="CD36" s="368"/>
      <c r="CE36" s="368"/>
      <c r="CF36" s="368"/>
      <c r="CG36" s="368"/>
      <c r="CH36" s="368"/>
      <c r="CI36" s="368"/>
      <c r="CJ36" s="368"/>
      <c r="CK36" s="368"/>
      <c r="CL36" s="368"/>
      <c r="CM36" s="368"/>
      <c r="CN36" s="169"/>
      <c r="CO36" s="367">
        <f t="shared" si="3"/>
        <v>12</v>
      </c>
      <c r="CP36" s="367"/>
      <c r="CQ36" s="368" t="str">
        <f>IF('各会計、関係団体の財政状況及び健全化判断比率'!BS9="","",'各会計、関係団体の財政状況及び健全化判断比率'!BS9)</f>
        <v>日本橋プラザ</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8</v>
      </c>
      <c r="BX37" s="367"/>
      <c r="BY37" s="368" t="str">
        <f>IF('各会計、関係団体の財政状況及び健全化判断比率'!B71="","",'各会計、関係団体の財政状況及び健全化判断比率'!B71)</f>
        <v>東京都後期高齢者医療広域連合（一般会計）</v>
      </c>
      <c r="BZ37" s="368"/>
      <c r="CA37" s="368"/>
      <c r="CB37" s="368"/>
      <c r="CC37" s="368"/>
      <c r="CD37" s="368"/>
      <c r="CE37" s="368"/>
      <c r="CF37" s="368"/>
      <c r="CG37" s="368"/>
      <c r="CH37" s="368"/>
      <c r="CI37" s="368"/>
      <c r="CJ37" s="368"/>
      <c r="CK37" s="368"/>
      <c r="CL37" s="368"/>
      <c r="CM37" s="368"/>
      <c r="CN37" s="169"/>
      <c r="CO37" s="367">
        <f t="shared" si="3"/>
        <v>13</v>
      </c>
      <c r="CP37" s="367"/>
      <c r="CQ37" s="368" t="str">
        <f>IF('各会計、関係団体の財政状況及び健全化判断比率'!BS10="","",'各会計、関係団体の財政状況及び健全化判断比率'!BS10)</f>
        <v>中央区土地開発公社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9</v>
      </c>
      <c r="BX38" s="367"/>
      <c r="BY38" s="368" t="str">
        <f>IF('各会計、関係団体の財政状況及び健全化判断比率'!B72="","",'各会計、関係団体の財政状況及び健全化判断比率'!B72)</f>
        <v>東京都後期高齢者医療広域連合（後期高齢者医療特別会計）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MpbAtAL0dbzZfkswDAJbygobnaNClgB9Atag4h1i7+bBgQ55BLkoszhQDbcD2ddaCBsb6P6CcNYv5/6KNAAnYg==" saltValue="8EgE4I5ARCCxutliFIhj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K34" sqref="K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53" t="s">
        <v>527</v>
      </c>
      <c r="D34" s="1153"/>
      <c r="E34" s="1154"/>
      <c r="F34" s="32">
        <v>3.13</v>
      </c>
      <c r="G34" s="33">
        <v>3.19</v>
      </c>
      <c r="H34" s="33">
        <v>3.33</v>
      </c>
      <c r="I34" s="33">
        <v>3.12</v>
      </c>
      <c r="J34" s="34">
        <v>3.72</v>
      </c>
      <c r="K34" s="22"/>
      <c r="L34" s="22"/>
      <c r="M34" s="22"/>
      <c r="N34" s="22"/>
      <c r="O34" s="22"/>
      <c r="P34" s="22"/>
    </row>
    <row r="35" spans="1:16" ht="39" customHeight="1" x14ac:dyDescent="0.15">
      <c r="A35" s="22"/>
      <c r="B35" s="35"/>
      <c r="C35" s="1147" t="s">
        <v>528</v>
      </c>
      <c r="D35" s="1148"/>
      <c r="E35" s="1149"/>
      <c r="F35" s="36">
        <v>0.39</v>
      </c>
      <c r="G35" s="37">
        <v>0.46</v>
      </c>
      <c r="H35" s="37">
        <v>0.33</v>
      </c>
      <c r="I35" s="37">
        <v>0.22</v>
      </c>
      <c r="J35" s="38">
        <v>0.41</v>
      </c>
      <c r="K35" s="22"/>
      <c r="L35" s="22"/>
      <c r="M35" s="22"/>
      <c r="N35" s="22"/>
      <c r="O35" s="22"/>
      <c r="P35" s="22"/>
    </row>
    <row r="36" spans="1:16" ht="39" customHeight="1" x14ac:dyDescent="0.15">
      <c r="A36" s="22"/>
      <c r="B36" s="35"/>
      <c r="C36" s="1147" t="s">
        <v>529</v>
      </c>
      <c r="D36" s="1148"/>
      <c r="E36" s="1149"/>
      <c r="F36" s="36">
        <v>0.66</v>
      </c>
      <c r="G36" s="37">
        <v>0.52</v>
      </c>
      <c r="H36" s="37">
        <v>0.35</v>
      </c>
      <c r="I36" s="37">
        <v>0.19</v>
      </c>
      <c r="J36" s="38">
        <v>0.38</v>
      </c>
      <c r="K36" s="22"/>
      <c r="L36" s="22"/>
      <c r="M36" s="22"/>
      <c r="N36" s="22"/>
      <c r="O36" s="22"/>
      <c r="P36" s="22"/>
    </row>
    <row r="37" spans="1:16" ht="39" customHeight="1" x14ac:dyDescent="0.15">
      <c r="A37" s="22"/>
      <c r="B37" s="35"/>
      <c r="C37" s="1147" t="s">
        <v>530</v>
      </c>
      <c r="D37" s="1148"/>
      <c r="E37" s="1149"/>
      <c r="F37" s="36">
        <v>0.03</v>
      </c>
      <c r="G37" s="37">
        <v>0.04</v>
      </c>
      <c r="H37" s="37">
        <v>0.05</v>
      </c>
      <c r="I37" s="37">
        <v>0.02</v>
      </c>
      <c r="J37" s="38">
        <v>0.04</v>
      </c>
      <c r="K37" s="22"/>
      <c r="L37" s="22"/>
      <c r="M37" s="22"/>
      <c r="N37" s="22"/>
      <c r="O37" s="22"/>
      <c r="P37" s="22"/>
    </row>
    <row r="38" spans="1:16" ht="39" customHeight="1" x14ac:dyDescent="0.15">
      <c r="A38" s="22"/>
      <c r="B38" s="35"/>
      <c r="C38" s="1147"/>
      <c r="D38" s="1148"/>
      <c r="E38" s="1149"/>
      <c r="F38" s="36"/>
      <c r="G38" s="37"/>
      <c r="H38" s="37"/>
      <c r="I38" s="37"/>
      <c r="J38" s="38"/>
      <c r="K38" s="22"/>
      <c r="L38" s="22"/>
      <c r="M38" s="22"/>
      <c r="N38" s="22"/>
      <c r="O38" s="22"/>
      <c r="P38" s="22"/>
    </row>
    <row r="39" spans="1:16" ht="39" customHeight="1" x14ac:dyDescent="0.15">
      <c r="A39" s="22"/>
      <c r="B39" s="35"/>
      <c r="C39" s="1147"/>
      <c r="D39" s="1148"/>
      <c r="E39" s="1149"/>
      <c r="F39" s="36"/>
      <c r="G39" s="37"/>
      <c r="H39" s="37"/>
      <c r="I39" s="37"/>
      <c r="J39" s="38"/>
      <c r="K39" s="22"/>
      <c r="L39" s="22"/>
      <c r="M39" s="22"/>
      <c r="N39" s="22"/>
      <c r="O39" s="22"/>
      <c r="P39" s="22"/>
    </row>
    <row r="40" spans="1:16" ht="39" customHeight="1" x14ac:dyDescent="0.15">
      <c r="A40" s="22"/>
      <c r="B40" s="35"/>
      <c r="C40" s="1147"/>
      <c r="D40" s="1148"/>
      <c r="E40" s="1149"/>
      <c r="F40" s="36"/>
      <c r="G40" s="37"/>
      <c r="H40" s="37"/>
      <c r="I40" s="37"/>
      <c r="J40" s="38"/>
      <c r="K40" s="22"/>
      <c r="L40" s="22"/>
      <c r="M40" s="22"/>
      <c r="N40" s="22"/>
      <c r="O40" s="22"/>
      <c r="P40" s="22"/>
    </row>
    <row r="41" spans="1:16" ht="39" customHeight="1" x14ac:dyDescent="0.15">
      <c r="A41" s="22"/>
      <c r="B41" s="35"/>
      <c r="C41" s="1147"/>
      <c r="D41" s="1148"/>
      <c r="E41" s="1149"/>
      <c r="F41" s="36"/>
      <c r="G41" s="37"/>
      <c r="H41" s="37"/>
      <c r="I41" s="37"/>
      <c r="J41" s="38"/>
      <c r="K41" s="22"/>
      <c r="L41" s="22"/>
      <c r="M41" s="22"/>
      <c r="N41" s="22"/>
      <c r="O41" s="22"/>
      <c r="P41" s="22"/>
    </row>
    <row r="42" spans="1:16" ht="39" customHeight="1" x14ac:dyDescent="0.15">
      <c r="A42" s="22"/>
      <c r="B42" s="39"/>
      <c r="C42" s="1147" t="s">
        <v>531</v>
      </c>
      <c r="D42" s="1148"/>
      <c r="E42" s="1149"/>
      <c r="F42" s="36" t="s">
        <v>482</v>
      </c>
      <c r="G42" s="37" t="s">
        <v>482</v>
      </c>
      <c r="H42" s="37" t="s">
        <v>482</v>
      </c>
      <c r="I42" s="37" t="s">
        <v>482</v>
      </c>
      <c r="J42" s="38" t="s">
        <v>482</v>
      </c>
      <c r="K42" s="22"/>
      <c r="L42" s="22"/>
      <c r="M42" s="22"/>
      <c r="N42" s="22"/>
      <c r="O42" s="22"/>
      <c r="P42" s="22"/>
    </row>
    <row r="43" spans="1:16" ht="39" customHeight="1" thickBot="1" x14ac:dyDescent="0.2">
      <c r="A43" s="22"/>
      <c r="B43" s="40"/>
      <c r="C43" s="1150" t="s">
        <v>532</v>
      </c>
      <c r="D43" s="1151"/>
      <c r="E43" s="1152"/>
      <c r="F43" s="41" t="s">
        <v>482</v>
      </c>
      <c r="G43" s="42" t="s">
        <v>482</v>
      </c>
      <c r="H43" s="42" t="s">
        <v>482</v>
      </c>
      <c r="I43" s="42" t="s">
        <v>482</v>
      </c>
      <c r="J43" s="43" t="s">
        <v>482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DSUBLu7DflDdS97GSo7rhSHgNi9zB2b0gXopTDdYU+olYMfVVs/XBSUlpntVoRummhe00bjwNDxUsmaxwgSQ==" saltValue="dG10Pdv4aXA0vstz6Hwj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abSelected="1" topLeftCell="A22" zoomScale="85" zoomScaleNormal="85" zoomScaleSheetLayoutView="55" workbookViewId="0">
      <selection activeCell="Q54" sqref="Q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78" t="s">
        <v>9</v>
      </c>
      <c r="C45" s="1179"/>
      <c r="D45" s="58"/>
      <c r="E45" s="1184" t="s">
        <v>10</v>
      </c>
      <c r="F45" s="1184"/>
      <c r="G45" s="1184"/>
      <c r="H45" s="1184"/>
      <c r="I45" s="1184"/>
      <c r="J45" s="1185"/>
      <c r="K45" s="59">
        <v>816</v>
      </c>
      <c r="L45" s="60">
        <v>833</v>
      </c>
      <c r="M45" s="60">
        <v>917</v>
      </c>
      <c r="N45" s="60">
        <v>1045</v>
      </c>
      <c r="O45" s="61">
        <v>1301</v>
      </c>
      <c r="P45" s="48"/>
      <c r="Q45" s="48"/>
      <c r="R45" s="48"/>
      <c r="S45" s="48"/>
      <c r="T45" s="48"/>
      <c r="U45" s="48"/>
    </row>
    <row r="46" spans="1:21" ht="30.75" customHeight="1" x14ac:dyDescent="0.15">
      <c r="A46" s="48"/>
      <c r="B46" s="1180"/>
      <c r="C46" s="1181"/>
      <c r="D46" s="62"/>
      <c r="E46" s="1157" t="s">
        <v>11</v>
      </c>
      <c r="F46" s="1157"/>
      <c r="G46" s="1157"/>
      <c r="H46" s="1157"/>
      <c r="I46" s="1157"/>
      <c r="J46" s="1158"/>
      <c r="K46" s="63" t="s">
        <v>482</v>
      </c>
      <c r="L46" s="64" t="s">
        <v>482</v>
      </c>
      <c r="M46" s="64" t="s">
        <v>482</v>
      </c>
      <c r="N46" s="64" t="s">
        <v>482</v>
      </c>
      <c r="O46" s="65" t="s">
        <v>482</v>
      </c>
      <c r="P46" s="48"/>
      <c r="Q46" s="48"/>
      <c r="R46" s="48"/>
      <c r="S46" s="48"/>
      <c r="T46" s="48"/>
      <c r="U46" s="48"/>
    </row>
    <row r="47" spans="1:21" ht="30.75" customHeight="1" x14ac:dyDescent="0.15">
      <c r="A47" s="48"/>
      <c r="B47" s="1180"/>
      <c r="C47" s="1181"/>
      <c r="D47" s="62"/>
      <c r="E47" s="1157" t="s">
        <v>12</v>
      </c>
      <c r="F47" s="1157"/>
      <c r="G47" s="1157"/>
      <c r="H47" s="1157"/>
      <c r="I47" s="1157"/>
      <c r="J47" s="1158"/>
      <c r="K47" s="63">
        <v>107</v>
      </c>
      <c r="L47" s="64">
        <v>134</v>
      </c>
      <c r="M47" s="64">
        <v>164</v>
      </c>
      <c r="N47" s="64">
        <v>210</v>
      </c>
      <c r="O47" s="65">
        <v>291</v>
      </c>
      <c r="P47" s="48"/>
      <c r="Q47" s="48"/>
      <c r="R47" s="48"/>
      <c r="S47" s="48"/>
      <c r="T47" s="48"/>
      <c r="U47" s="48"/>
    </row>
    <row r="48" spans="1:21" ht="30.75" customHeight="1" x14ac:dyDescent="0.15">
      <c r="A48" s="48"/>
      <c r="B48" s="1180"/>
      <c r="C48" s="1181"/>
      <c r="D48" s="62"/>
      <c r="E48" s="1157" t="s">
        <v>13</v>
      </c>
      <c r="F48" s="1157"/>
      <c r="G48" s="1157"/>
      <c r="H48" s="1157"/>
      <c r="I48" s="1157"/>
      <c r="J48" s="1158"/>
      <c r="K48" s="63" t="s">
        <v>482</v>
      </c>
      <c r="L48" s="64" t="s">
        <v>482</v>
      </c>
      <c r="M48" s="64" t="s">
        <v>482</v>
      </c>
      <c r="N48" s="64" t="s">
        <v>482</v>
      </c>
      <c r="O48" s="65" t="s">
        <v>482</v>
      </c>
      <c r="P48" s="48"/>
      <c r="Q48" s="48"/>
      <c r="R48" s="48"/>
      <c r="S48" s="48"/>
      <c r="T48" s="48"/>
      <c r="U48" s="48"/>
    </row>
    <row r="49" spans="1:21" ht="30.75" customHeight="1" x14ac:dyDescent="0.15">
      <c r="A49" s="48"/>
      <c r="B49" s="1180"/>
      <c r="C49" s="1181"/>
      <c r="D49" s="62"/>
      <c r="E49" s="1157" t="s">
        <v>14</v>
      </c>
      <c r="F49" s="1157"/>
      <c r="G49" s="1157"/>
      <c r="H49" s="1157"/>
      <c r="I49" s="1157"/>
      <c r="J49" s="1158"/>
      <c r="K49" s="63">
        <v>83</v>
      </c>
      <c r="L49" s="64">
        <v>84</v>
      </c>
      <c r="M49" s="64">
        <v>62</v>
      </c>
      <c r="N49" s="64">
        <v>77</v>
      </c>
      <c r="O49" s="65">
        <v>142</v>
      </c>
      <c r="P49" s="48"/>
      <c r="Q49" s="48"/>
      <c r="R49" s="48"/>
      <c r="S49" s="48"/>
      <c r="T49" s="48"/>
      <c r="U49" s="48"/>
    </row>
    <row r="50" spans="1:21" ht="30.75" customHeight="1" x14ac:dyDescent="0.15">
      <c r="A50" s="48"/>
      <c r="B50" s="1180"/>
      <c r="C50" s="1181"/>
      <c r="D50" s="62"/>
      <c r="E50" s="1157" t="s">
        <v>15</v>
      </c>
      <c r="F50" s="1157"/>
      <c r="G50" s="1157"/>
      <c r="H50" s="1157"/>
      <c r="I50" s="1157"/>
      <c r="J50" s="1158"/>
      <c r="K50" s="63">
        <v>608</v>
      </c>
      <c r="L50" s="64">
        <v>1015</v>
      </c>
      <c r="M50" s="64">
        <v>1173</v>
      </c>
      <c r="N50" s="64">
        <v>1168</v>
      </c>
      <c r="O50" s="65">
        <v>1059</v>
      </c>
      <c r="P50" s="48"/>
      <c r="Q50" s="48"/>
      <c r="R50" s="48"/>
      <c r="S50" s="48"/>
      <c r="T50" s="48"/>
      <c r="U50" s="48"/>
    </row>
    <row r="51" spans="1:21" ht="30.75" customHeight="1" x14ac:dyDescent="0.15">
      <c r="A51" s="48"/>
      <c r="B51" s="1182"/>
      <c r="C51" s="1183"/>
      <c r="D51" s="66"/>
      <c r="E51" s="1157" t="s">
        <v>16</v>
      </c>
      <c r="F51" s="1157"/>
      <c r="G51" s="1157"/>
      <c r="H51" s="1157"/>
      <c r="I51" s="1157"/>
      <c r="J51" s="1158"/>
      <c r="K51" s="63" t="s">
        <v>482</v>
      </c>
      <c r="L51" s="64" t="s">
        <v>482</v>
      </c>
      <c r="M51" s="64" t="s">
        <v>482</v>
      </c>
      <c r="N51" s="64" t="s">
        <v>482</v>
      </c>
      <c r="O51" s="65" t="s">
        <v>482</v>
      </c>
      <c r="P51" s="48"/>
      <c r="Q51" s="48"/>
      <c r="R51" s="48"/>
      <c r="S51" s="48"/>
      <c r="T51" s="48"/>
      <c r="U51" s="48"/>
    </row>
    <row r="52" spans="1:21" ht="30.75" customHeight="1" x14ac:dyDescent="0.15">
      <c r="A52" s="48"/>
      <c r="B52" s="1155" t="s">
        <v>17</v>
      </c>
      <c r="C52" s="1156"/>
      <c r="D52" s="66"/>
      <c r="E52" s="1157" t="s">
        <v>18</v>
      </c>
      <c r="F52" s="1157"/>
      <c r="G52" s="1157"/>
      <c r="H52" s="1157"/>
      <c r="I52" s="1157"/>
      <c r="J52" s="1158"/>
      <c r="K52" s="63">
        <v>1702</v>
      </c>
      <c r="L52" s="64">
        <v>1638</v>
      </c>
      <c r="M52" s="64">
        <v>1505</v>
      </c>
      <c r="N52" s="64">
        <v>1407</v>
      </c>
      <c r="O52" s="65">
        <v>1232</v>
      </c>
      <c r="P52" s="48"/>
      <c r="Q52" s="48"/>
      <c r="R52" s="48"/>
      <c r="S52" s="48"/>
      <c r="T52" s="48"/>
      <c r="U52" s="48"/>
    </row>
    <row r="53" spans="1:21" ht="30.75" customHeight="1" thickBot="1" x14ac:dyDescent="0.2">
      <c r="A53" s="48"/>
      <c r="B53" s="1159" t="s">
        <v>19</v>
      </c>
      <c r="C53" s="1160"/>
      <c r="D53" s="67"/>
      <c r="E53" s="1161" t="s">
        <v>20</v>
      </c>
      <c r="F53" s="1161"/>
      <c r="G53" s="1161"/>
      <c r="H53" s="1161"/>
      <c r="I53" s="1161"/>
      <c r="J53" s="1162"/>
      <c r="K53" s="68">
        <v>-88</v>
      </c>
      <c r="L53" s="69">
        <v>428</v>
      </c>
      <c r="M53" s="69">
        <v>811</v>
      </c>
      <c r="N53" s="69">
        <v>1093</v>
      </c>
      <c r="O53" s="70">
        <v>1561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533</v>
      </c>
      <c r="L57" s="81" t="s">
        <v>534</v>
      </c>
      <c r="M57" s="81" t="s">
        <v>535</v>
      </c>
      <c r="N57" s="81" t="s">
        <v>536</v>
      </c>
      <c r="O57" s="82" t="s">
        <v>537</v>
      </c>
      <c r="P57" s="48"/>
      <c r="Q57" s="48"/>
      <c r="R57" s="48"/>
      <c r="S57" s="48"/>
      <c r="T57" s="48"/>
      <c r="U57" s="48"/>
    </row>
    <row r="58" spans="1:21" ht="31.5" customHeight="1" x14ac:dyDescent="0.15">
      <c r="B58" s="1163" t="s">
        <v>24</v>
      </c>
      <c r="C58" s="1164"/>
      <c r="D58" s="1169" t="s">
        <v>25</v>
      </c>
      <c r="E58" s="1170"/>
      <c r="F58" s="1170"/>
      <c r="G58" s="1170"/>
      <c r="H58" s="1170"/>
      <c r="I58" s="1170"/>
      <c r="J58" s="1171"/>
      <c r="K58" s="83" t="s">
        <v>482</v>
      </c>
      <c r="L58" s="84">
        <v>68</v>
      </c>
      <c r="M58" s="84" t="s">
        <v>482</v>
      </c>
      <c r="N58" s="84" t="s">
        <v>482</v>
      </c>
      <c r="O58" s="85" t="s">
        <v>551</v>
      </c>
    </row>
    <row r="59" spans="1:21" ht="31.5" customHeight="1" x14ac:dyDescent="0.15">
      <c r="B59" s="1165"/>
      <c r="C59" s="1166"/>
      <c r="D59" s="1172" t="s">
        <v>26</v>
      </c>
      <c r="E59" s="1173"/>
      <c r="F59" s="1173"/>
      <c r="G59" s="1173"/>
      <c r="H59" s="1173"/>
      <c r="I59" s="1173"/>
      <c r="J59" s="1174"/>
      <c r="K59" s="86">
        <v>356</v>
      </c>
      <c r="L59" s="87">
        <v>570</v>
      </c>
      <c r="M59" s="87">
        <v>621</v>
      </c>
      <c r="N59" s="87">
        <v>910</v>
      </c>
      <c r="O59" s="88">
        <v>1268</v>
      </c>
    </row>
    <row r="60" spans="1:21" ht="31.5" customHeight="1" thickBot="1" x14ac:dyDescent="0.2">
      <c r="B60" s="1167"/>
      <c r="C60" s="1168"/>
      <c r="D60" s="1175" t="s">
        <v>27</v>
      </c>
      <c r="E60" s="1176"/>
      <c r="F60" s="1176"/>
      <c r="G60" s="1176"/>
      <c r="H60" s="1176"/>
      <c r="I60" s="1176"/>
      <c r="J60" s="1177"/>
      <c r="K60" s="89">
        <v>119</v>
      </c>
      <c r="L60" s="90">
        <v>226</v>
      </c>
      <c r="M60" s="90">
        <v>293</v>
      </c>
      <c r="N60" s="90">
        <v>457</v>
      </c>
      <c r="O60" s="91">
        <v>667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sheetData>
  <sheetProtection algorithmName="SHA-512" hashValue="byw8jQu0Re+8vbsrzOwhvr4s+GA7gL/rh6B0+lsOU8LzNvy4F+iFSZJCyHptFvcD1AOgiB6YjKyf9SE97RopiQ==" saltValue="q/JvYK1yshLB5dnySI+ho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7" zoomScale="55" zoomScaleNormal="55" zoomScaleSheetLayoutView="100" workbookViewId="0">
      <selection activeCell="N40" sqref="N4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521</v>
      </c>
      <c r="J40" s="103" t="s">
        <v>522</v>
      </c>
      <c r="K40" s="103" t="s">
        <v>523</v>
      </c>
      <c r="L40" s="103" t="s">
        <v>524</v>
      </c>
      <c r="M40" s="104" t="s">
        <v>525</v>
      </c>
    </row>
    <row r="41" spans="2:13" ht="27.75" customHeight="1" x14ac:dyDescent="0.15">
      <c r="B41" s="1198" t="s">
        <v>30</v>
      </c>
      <c r="C41" s="1199"/>
      <c r="D41" s="105"/>
      <c r="E41" s="1200" t="s">
        <v>31</v>
      </c>
      <c r="F41" s="1200"/>
      <c r="G41" s="1200"/>
      <c r="H41" s="1201"/>
      <c r="I41" s="343">
        <v>20244</v>
      </c>
      <c r="J41" s="344">
        <v>30463</v>
      </c>
      <c r="K41" s="344">
        <v>34465</v>
      </c>
      <c r="L41" s="344">
        <v>44538</v>
      </c>
      <c r="M41" s="345">
        <v>43553</v>
      </c>
    </row>
    <row r="42" spans="2:13" ht="27.75" customHeight="1" x14ac:dyDescent="0.15">
      <c r="B42" s="1188"/>
      <c r="C42" s="1189"/>
      <c r="D42" s="106"/>
      <c r="E42" s="1192" t="s">
        <v>32</v>
      </c>
      <c r="F42" s="1192"/>
      <c r="G42" s="1192"/>
      <c r="H42" s="1193"/>
      <c r="I42" s="346">
        <v>4156</v>
      </c>
      <c r="J42" s="347">
        <v>3821</v>
      </c>
      <c r="K42" s="347">
        <v>3458</v>
      </c>
      <c r="L42" s="347">
        <v>2690</v>
      </c>
      <c r="M42" s="348">
        <v>2348</v>
      </c>
    </row>
    <row r="43" spans="2:13" ht="27.75" customHeight="1" x14ac:dyDescent="0.15">
      <c r="B43" s="1188"/>
      <c r="C43" s="1189"/>
      <c r="D43" s="106"/>
      <c r="E43" s="1192" t="s">
        <v>33</v>
      </c>
      <c r="F43" s="1192"/>
      <c r="G43" s="1192"/>
      <c r="H43" s="1193"/>
      <c r="I43" s="346" t="s">
        <v>482</v>
      </c>
      <c r="J43" s="347" t="s">
        <v>482</v>
      </c>
      <c r="K43" s="347" t="s">
        <v>482</v>
      </c>
      <c r="L43" s="347" t="s">
        <v>482</v>
      </c>
      <c r="M43" s="348" t="s">
        <v>482</v>
      </c>
    </row>
    <row r="44" spans="2:13" ht="27.75" customHeight="1" x14ac:dyDescent="0.15">
      <c r="B44" s="1188"/>
      <c r="C44" s="1189"/>
      <c r="D44" s="106"/>
      <c r="E44" s="1192" t="s">
        <v>34</v>
      </c>
      <c r="F44" s="1192"/>
      <c r="G44" s="1192"/>
      <c r="H44" s="1193"/>
      <c r="I44" s="346">
        <v>1065</v>
      </c>
      <c r="J44" s="347">
        <v>1184</v>
      </c>
      <c r="K44" s="347">
        <v>1312</v>
      </c>
      <c r="L44" s="347">
        <v>1237</v>
      </c>
      <c r="M44" s="348">
        <v>1488</v>
      </c>
    </row>
    <row r="45" spans="2:13" ht="27.75" customHeight="1" x14ac:dyDescent="0.15">
      <c r="B45" s="1188"/>
      <c r="C45" s="1189"/>
      <c r="D45" s="106"/>
      <c r="E45" s="1192" t="s">
        <v>35</v>
      </c>
      <c r="F45" s="1192"/>
      <c r="G45" s="1192"/>
      <c r="H45" s="1193"/>
      <c r="I45" s="346">
        <v>9310</v>
      </c>
      <c r="J45" s="347">
        <v>8457</v>
      </c>
      <c r="K45" s="347">
        <v>7999</v>
      </c>
      <c r="L45" s="347">
        <v>8403</v>
      </c>
      <c r="M45" s="348">
        <v>8229</v>
      </c>
    </row>
    <row r="46" spans="2:13" ht="27.75" customHeight="1" x14ac:dyDescent="0.15">
      <c r="B46" s="1188"/>
      <c r="C46" s="1189"/>
      <c r="D46" s="107"/>
      <c r="E46" s="1192" t="s">
        <v>36</v>
      </c>
      <c r="F46" s="1192"/>
      <c r="G46" s="1192"/>
      <c r="H46" s="1193"/>
      <c r="I46" s="346" t="s">
        <v>482</v>
      </c>
      <c r="J46" s="347" t="s">
        <v>482</v>
      </c>
      <c r="K46" s="347" t="s">
        <v>482</v>
      </c>
      <c r="L46" s="347" t="s">
        <v>482</v>
      </c>
      <c r="M46" s="348" t="s">
        <v>482</v>
      </c>
    </row>
    <row r="47" spans="2:13" ht="27.75" customHeight="1" x14ac:dyDescent="0.15">
      <c r="B47" s="1188"/>
      <c r="C47" s="1189"/>
      <c r="D47" s="108"/>
      <c r="E47" s="1202" t="s">
        <v>37</v>
      </c>
      <c r="F47" s="1203"/>
      <c r="G47" s="1203"/>
      <c r="H47" s="1204"/>
      <c r="I47" s="346" t="s">
        <v>482</v>
      </c>
      <c r="J47" s="347" t="s">
        <v>482</v>
      </c>
      <c r="K47" s="347" t="s">
        <v>482</v>
      </c>
      <c r="L47" s="347" t="s">
        <v>482</v>
      </c>
      <c r="M47" s="348" t="s">
        <v>482</v>
      </c>
    </row>
    <row r="48" spans="2:13" ht="27.75" customHeight="1" x14ac:dyDescent="0.15">
      <c r="B48" s="1188"/>
      <c r="C48" s="1189"/>
      <c r="D48" s="106"/>
      <c r="E48" s="1192" t="s">
        <v>38</v>
      </c>
      <c r="F48" s="1192"/>
      <c r="G48" s="1192"/>
      <c r="H48" s="1193"/>
      <c r="I48" s="346" t="s">
        <v>482</v>
      </c>
      <c r="J48" s="347" t="s">
        <v>482</v>
      </c>
      <c r="K48" s="347" t="s">
        <v>482</v>
      </c>
      <c r="L48" s="347" t="s">
        <v>482</v>
      </c>
      <c r="M48" s="348" t="s">
        <v>482</v>
      </c>
    </row>
    <row r="49" spans="2:13" ht="27.75" customHeight="1" x14ac:dyDescent="0.15">
      <c r="B49" s="1190"/>
      <c r="C49" s="1191"/>
      <c r="D49" s="106"/>
      <c r="E49" s="1192" t="s">
        <v>39</v>
      </c>
      <c r="F49" s="1192"/>
      <c r="G49" s="1192"/>
      <c r="H49" s="1193"/>
      <c r="I49" s="346" t="s">
        <v>482</v>
      </c>
      <c r="J49" s="347" t="s">
        <v>482</v>
      </c>
      <c r="K49" s="347" t="s">
        <v>482</v>
      </c>
      <c r="L49" s="347" t="s">
        <v>482</v>
      </c>
      <c r="M49" s="348" t="s">
        <v>482</v>
      </c>
    </row>
    <row r="50" spans="2:13" ht="27.75" customHeight="1" x14ac:dyDescent="0.15">
      <c r="B50" s="1186" t="s">
        <v>40</v>
      </c>
      <c r="C50" s="1187"/>
      <c r="D50" s="109"/>
      <c r="E50" s="1192" t="s">
        <v>41</v>
      </c>
      <c r="F50" s="1192"/>
      <c r="G50" s="1192"/>
      <c r="H50" s="1193"/>
      <c r="I50" s="346">
        <v>73896</v>
      </c>
      <c r="J50" s="347">
        <v>73305</v>
      </c>
      <c r="K50" s="347">
        <v>75366</v>
      </c>
      <c r="L50" s="347">
        <v>98954</v>
      </c>
      <c r="M50" s="348">
        <v>102348</v>
      </c>
    </row>
    <row r="51" spans="2:13" ht="27.75" customHeight="1" x14ac:dyDescent="0.15">
      <c r="B51" s="1188"/>
      <c r="C51" s="1189"/>
      <c r="D51" s="106"/>
      <c r="E51" s="1192" t="s">
        <v>42</v>
      </c>
      <c r="F51" s="1192"/>
      <c r="G51" s="1192"/>
      <c r="H51" s="1193"/>
      <c r="I51" s="346" t="s">
        <v>482</v>
      </c>
      <c r="J51" s="347" t="s">
        <v>482</v>
      </c>
      <c r="K51" s="347" t="s">
        <v>482</v>
      </c>
      <c r="L51" s="347" t="s">
        <v>482</v>
      </c>
      <c r="M51" s="348" t="s">
        <v>482</v>
      </c>
    </row>
    <row r="52" spans="2:13" ht="27.75" customHeight="1" x14ac:dyDescent="0.15">
      <c r="B52" s="1190"/>
      <c r="C52" s="1191"/>
      <c r="D52" s="106"/>
      <c r="E52" s="1192" t="s">
        <v>43</v>
      </c>
      <c r="F52" s="1192"/>
      <c r="G52" s="1192"/>
      <c r="H52" s="1193"/>
      <c r="I52" s="346">
        <v>16832</v>
      </c>
      <c r="J52" s="347">
        <v>26985</v>
      </c>
      <c r="K52" s="347">
        <v>31277</v>
      </c>
      <c r="L52" s="347">
        <v>36855</v>
      </c>
      <c r="M52" s="348">
        <v>35386</v>
      </c>
    </row>
    <row r="53" spans="2:13" ht="27.75" customHeight="1" thickBot="1" x14ac:dyDescent="0.2">
      <c r="B53" s="1194" t="s">
        <v>19</v>
      </c>
      <c r="C53" s="1195"/>
      <c r="D53" s="110"/>
      <c r="E53" s="1196" t="s">
        <v>44</v>
      </c>
      <c r="F53" s="1196"/>
      <c r="G53" s="1196"/>
      <c r="H53" s="1197"/>
      <c r="I53" s="349">
        <v>-55953</v>
      </c>
      <c r="J53" s="350">
        <v>-56364</v>
      </c>
      <c r="K53" s="350">
        <v>-59409</v>
      </c>
      <c r="L53" s="350">
        <v>-78941</v>
      </c>
      <c r="M53" s="351">
        <v>-82116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71EGExumEc6UQzGw/BTI0MEpqa4+cSXw+lqPZV/XUM5ZRf9lqsOn4c8sqQWO/6AMKWRt0GAcxG/pyfQcaBOfFA==" saltValue="8aEhXbHoOtZVPcr3BQ4H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 zoomScale="55" zoomScaleNormal="55" zoomScaleSheetLayoutView="100" workbookViewId="0">
      <selection activeCell="H58" sqref="H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523</v>
      </c>
      <c r="G54" s="119" t="s">
        <v>524</v>
      </c>
      <c r="H54" s="120" t="s">
        <v>525</v>
      </c>
    </row>
    <row r="55" spans="2:8" ht="52.5" customHeight="1" x14ac:dyDescent="0.15">
      <c r="B55" s="121"/>
      <c r="C55" s="1213" t="s">
        <v>46</v>
      </c>
      <c r="D55" s="1213"/>
      <c r="E55" s="1214"/>
      <c r="F55" s="352">
        <v>30933</v>
      </c>
      <c r="G55" s="352">
        <v>34822</v>
      </c>
      <c r="H55" s="353">
        <v>34776</v>
      </c>
    </row>
    <row r="56" spans="2:8" ht="52.5" customHeight="1" x14ac:dyDescent="0.15">
      <c r="B56" s="122"/>
      <c r="C56" s="1215" t="s">
        <v>47</v>
      </c>
      <c r="D56" s="1215"/>
      <c r="E56" s="1216"/>
      <c r="F56" s="354" t="s">
        <v>482</v>
      </c>
      <c r="G56" s="354" t="s">
        <v>482</v>
      </c>
      <c r="H56" s="355" t="s">
        <v>482</v>
      </c>
    </row>
    <row r="57" spans="2:8" ht="53.25" customHeight="1" x14ac:dyDescent="0.15">
      <c r="B57" s="122"/>
      <c r="C57" s="1217" t="s">
        <v>48</v>
      </c>
      <c r="D57" s="1217"/>
      <c r="E57" s="1218"/>
      <c r="F57" s="356">
        <v>41957</v>
      </c>
      <c r="G57" s="356">
        <v>60995</v>
      </c>
      <c r="H57" s="357">
        <v>63929</v>
      </c>
    </row>
    <row r="58" spans="2:8" ht="45.75" customHeight="1" x14ac:dyDescent="0.15">
      <c r="B58" s="123"/>
      <c r="C58" s="1205" t="s">
        <v>545</v>
      </c>
      <c r="D58" s="1206"/>
      <c r="E58" s="1207"/>
      <c r="F58" s="358">
        <v>20376</v>
      </c>
      <c r="G58" s="358">
        <v>24010</v>
      </c>
      <c r="H58" s="359">
        <v>24205</v>
      </c>
    </row>
    <row r="59" spans="2:8" ht="45.75" customHeight="1" x14ac:dyDescent="0.15">
      <c r="B59" s="123"/>
      <c r="C59" s="1205" t="s">
        <v>544</v>
      </c>
      <c r="D59" s="1206"/>
      <c r="E59" s="1207"/>
      <c r="F59" s="358">
        <v>13872</v>
      </c>
      <c r="G59" s="358">
        <v>21730</v>
      </c>
      <c r="H59" s="359">
        <v>24050</v>
      </c>
    </row>
    <row r="60" spans="2:8" ht="45.75" customHeight="1" x14ac:dyDescent="0.15">
      <c r="B60" s="123"/>
      <c r="C60" s="1205" t="s">
        <v>546</v>
      </c>
      <c r="D60" s="1206"/>
      <c r="E60" s="1207"/>
      <c r="F60" s="358">
        <v>1314</v>
      </c>
      <c r="G60" s="358">
        <v>8886</v>
      </c>
      <c r="H60" s="359">
        <v>8816</v>
      </c>
    </row>
    <row r="61" spans="2:8" ht="45.75" customHeight="1" x14ac:dyDescent="0.15">
      <c r="B61" s="123"/>
      <c r="C61" s="1205" t="s">
        <v>547</v>
      </c>
      <c r="D61" s="1206"/>
      <c r="E61" s="1207"/>
      <c r="F61" s="358">
        <v>4478</v>
      </c>
      <c r="G61" s="358">
        <v>4261</v>
      </c>
      <c r="H61" s="359">
        <v>4450</v>
      </c>
    </row>
    <row r="62" spans="2:8" ht="45.75" customHeight="1" thickBot="1" x14ac:dyDescent="0.2">
      <c r="B62" s="124"/>
      <c r="C62" s="1208" t="s">
        <v>548</v>
      </c>
      <c r="D62" s="1209"/>
      <c r="E62" s="1210"/>
      <c r="F62" s="360">
        <v>960</v>
      </c>
      <c r="G62" s="360">
        <v>1087</v>
      </c>
      <c r="H62" s="361">
        <v>1247</v>
      </c>
    </row>
    <row r="63" spans="2:8" ht="52.5" customHeight="1" thickBot="1" x14ac:dyDescent="0.2">
      <c r="B63" s="125"/>
      <c r="C63" s="1211" t="s">
        <v>49</v>
      </c>
      <c r="D63" s="1211"/>
      <c r="E63" s="1212"/>
      <c r="F63" s="362">
        <v>72890</v>
      </c>
      <c r="G63" s="362">
        <v>95817</v>
      </c>
      <c r="H63" s="363">
        <v>98705</v>
      </c>
    </row>
    <row r="64" spans="2:8" x14ac:dyDescent="0.15"/>
  </sheetData>
  <sheetProtection algorithmName="SHA-512" hashValue="XX/TRuwlOWECkhhceEhNSgyoybFpPrPeraJrGdnTMigzbaYCRZ+m5U0LaRf8c8jaeVWci2k9G/+zmIzuiwPJ7g==" saltValue="x2GrdNfp8wq52FWoBtmA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520</v>
      </c>
      <c r="G2" s="139"/>
      <c r="H2" s="140"/>
    </row>
    <row r="3" spans="1:8" x14ac:dyDescent="0.15">
      <c r="A3" s="136" t="s">
        <v>513</v>
      </c>
      <c r="B3" s="141"/>
      <c r="C3" s="142"/>
      <c r="D3" s="143">
        <v>205135</v>
      </c>
      <c r="E3" s="144"/>
      <c r="F3" s="145">
        <v>50465</v>
      </c>
      <c r="G3" s="146"/>
      <c r="H3" s="147"/>
    </row>
    <row r="4" spans="1:8" x14ac:dyDescent="0.15">
      <c r="A4" s="148"/>
      <c r="B4" s="149"/>
      <c r="C4" s="150"/>
      <c r="D4" s="151">
        <v>97979</v>
      </c>
      <c r="E4" s="152"/>
      <c r="F4" s="153">
        <v>34193</v>
      </c>
      <c r="G4" s="154"/>
      <c r="H4" s="155"/>
    </row>
    <row r="5" spans="1:8" x14ac:dyDescent="0.15">
      <c r="A5" s="136" t="s">
        <v>515</v>
      </c>
      <c r="B5" s="141"/>
      <c r="C5" s="142"/>
      <c r="D5" s="143">
        <v>263043</v>
      </c>
      <c r="E5" s="144"/>
      <c r="F5" s="145">
        <v>51679</v>
      </c>
      <c r="G5" s="146"/>
      <c r="H5" s="147"/>
    </row>
    <row r="6" spans="1:8" x14ac:dyDescent="0.15">
      <c r="A6" s="148"/>
      <c r="B6" s="149"/>
      <c r="C6" s="150"/>
      <c r="D6" s="151">
        <v>167279</v>
      </c>
      <c r="E6" s="152"/>
      <c r="F6" s="153">
        <v>35132</v>
      </c>
      <c r="G6" s="154"/>
      <c r="H6" s="155"/>
    </row>
    <row r="7" spans="1:8" x14ac:dyDescent="0.15">
      <c r="A7" s="136" t="s">
        <v>516</v>
      </c>
      <c r="B7" s="141"/>
      <c r="C7" s="142"/>
      <c r="D7" s="143">
        <v>245284</v>
      </c>
      <c r="E7" s="144"/>
      <c r="F7" s="145">
        <v>49665</v>
      </c>
      <c r="G7" s="146"/>
      <c r="H7" s="147"/>
    </row>
    <row r="8" spans="1:8" x14ac:dyDescent="0.15">
      <c r="A8" s="148"/>
      <c r="B8" s="149"/>
      <c r="C8" s="150"/>
      <c r="D8" s="151">
        <v>129004</v>
      </c>
      <c r="E8" s="152"/>
      <c r="F8" s="153">
        <v>34678</v>
      </c>
      <c r="G8" s="154"/>
      <c r="H8" s="155"/>
    </row>
    <row r="9" spans="1:8" x14ac:dyDescent="0.15">
      <c r="A9" s="136" t="s">
        <v>517</v>
      </c>
      <c r="B9" s="141"/>
      <c r="C9" s="142"/>
      <c r="D9" s="143">
        <v>305421</v>
      </c>
      <c r="E9" s="144"/>
      <c r="F9" s="145">
        <v>63439</v>
      </c>
      <c r="G9" s="146"/>
      <c r="H9" s="147"/>
    </row>
    <row r="10" spans="1:8" x14ac:dyDescent="0.15">
      <c r="A10" s="148"/>
      <c r="B10" s="149"/>
      <c r="C10" s="150"/>
      <c r="D10" s="151">
        <v>161198</v>
      </c>
      <c r="E10" s="152"/>
      <c r="F10" s="153">
        <v>46463</v>
      </c>
      <c r="G10" s="154"/>
      <c r="H10" s="155"/>
    </row>
    <row r="11" spans="1:8" x14ac:dyDescent="0.15">
      <c r="A11" s="136" t="s">
        <v>518</v>
      </c>
      <c r="B11" s="141"/>
      <c r="C11" s="142"/>
      <c r="D11" s="143">
        <v>205346</v>
      </c>
      <c r="E11" s="144"/>
      <c r="F11" s="145">
        <v>60097</v>
      </c>
      <c r="G11" s="146"/>
      <c r="H11" s="147"/>
    </row>
    <row r="12" spans="1:8" x14ac:dyDescent="0.15">
      <c r="A12" s="148"/>
      <c r="B12" s="149"/>
      <c r="C12" s="156"/>
      <c r="D12" s="151">
        <v>64205</v>
      </c>
      <c r="E12" s="152"/>
      <c r="F12" s="153">
        <v>43011</v>
      </c>
      <c r="G12" s="154"/>
      <c r="H12" s="155"/>
    </row>
    <row r="13" spans="1:8" x14ac:dyDescent="0.15">
      <c r="A13" s="136"/>
      <c r="B13" s="141"/>
      <c r="C13" s="157"/>
      <c r="D13" s="158">
        <v>244846</v>
      </c>
      <c r="E13" s="159"/>
      <c r="F13" s="160">
        <v>55069</v>
      </c>
      <c r="G13" s="161"/>
      <c r="H13" s="147"/>
    </row>
    <row r="14" spans="1:8" x14ac:dyDescent="0.15">
      <c r="A14" s="148"/>
      <c r="B14" s="149"/>
      <c r="C14" s="150"/>
      <c r="D14" s="151">
        <v>123933</v>
      </c>
      <c r="E14" s="152"/>
      <c r="F14" s="153">
        <v>38695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3.13</v>
      </c>
      <c r="C19" s="162">
        <f>ROUND(VALUE(SUBSTITUTE(実質収支比率等に係る経年分析!G$48,"▲","-")),2)</f>
        <v>3.19</v>
      </c>
      <c r="D19" s="162">
        <f>ROUND(VALUE(SUBSTITUTE(実質収支比率等に係る経年分析!H$48,"▲","-")),2)</f>
        <v>3.33</v>
      </c>
      <c r="E19" s="162">
        <f>ROUND(VALUE(SUBSTITUTE(実質収支比率等に係る経年分析!I$48,"▲","-")),2)</f>
        <v>3.13</v>
      </c>
      <c r="F19" s="162">
        <f>ROUND(VALUE(SUBSTITUTE(実質収支比率等に係る経年分析!J$48,"▲","-")),2)</f>
        <v>3.73</v>
      </c>
    </row>
    <row r="20" spans="1:11" x14ac:dyDescent="0.15">
      <c r="A20" s="162" t="s">
        <v>53</v>
      </c>
      <c r="B20" s="162">
        <f>ROUND(VALUE(SUBSTITUTE(実質収支比率等に係る経年分析!F$47,"▲","-")),2)</f>
        <v>52.43</v>
      </c>
      <c r="C20" s="162">
        <f>ROUND(VALUE(SUBSTITUTE(実質収支比率等に係る経年分析!G$47,"▲","-")),2)</f>
        <v>46.3</v>
      </c>
      <c r="D20" s="162">
        <f>ROUND(VALUE(SUBSTITUTE(実質収支比率等に係る経年分析!H$47,"▲","-")),2)</f>
        <v>47.14</v>
      </c>
      <c r="E20" s="162">
        <f>ROUND(VALUE(SUBSTITUTE(実質収支比率等に係る経年分析!I$47,"▲","-")),2)</f>
        <v>45.45</v>
      </c>
      <c r="F20" s="162">
        <f>ROUND(VALUE(SUBSTITUTE(実質収支比率等に係る経年分析!J$47,"▲","-")),2)</f>
        <v>50.39</v>
      </c>
    </row>
    <row r="21" spans="1:11" x14ac:dyDescent="0.15">
      <c r="A21" s="162" t="s">
        <v>54</v>
      </c>
      <c r="B21" s="162">
        <f>IF(ISNUMBER(VALUE(SUBSTITUTE(実質収支比率等に係る経年分析!F$49,"▲","-"))),ROUND(VALUE(SUBSTITUTE(実質収支比率等に係る経年分析!F$49,"▲","-")),2),NA())</f>
        <v>5.96</v>
      </c>
      <c r="C21" s="162">
        <f>IF(ISNUMBER(VALUE(SUBSTITUTE(実質収支比率等に係る経年分析!G$49,"▲","-"))),ROUND(VALUE(SUBSTITUTE(実質収支比率等に係る経年分析!G$49,"▲","-")),2),NA())</f>
        <v>-0.23</v>
      </c>
      <c r="D21" s="162">
        <f>IF(ISNUMBER(VALUE(SUBSTITUTE(実質収支比率等に係る経年分析!H$49,"▲","-"))),ROUND(VALUE(SUBSTITUTE(実質収支比率等に係る経年分析!H$49,"▲","-")),2),NA())</f>
        <v>4.43</v>
      </c>
      <c r="E21" s="162">
        <f>IF(ISNUMBER(VALUE(SUBSTITUTE(実質収支比率等に係る経年分析!I$49,"▲","-"))),ROUND(VALUE(SUBSTITUTE(実質収支比率等に係る経年分析!I$49,"▲","-")),2),NA())</f>
        <v>5.35</v>
      </c>
      <c r="F21" s="162">
        <f>IF(ISNUMBER(VALUE(SUBSTITUTE(実質収支比率等に係る経年分析!J$49,"▲","-"))),ROUND(VALUE(SUBSTITUTE(実質収支比率等に係る経年分析!J$49,"▲","-")),2),NA())</f>
        <v>0.19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e">
        <f>IF(連結実質赤字比率に係る赤字・黒字の構成分析!C$38="",NA(),連結実質赤字比率に係る赤字・黒字の構成分析!C$38)</f>
        <v>#N/A</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#VALUE!</v>
      </c>
      <c r="K32" s="163" t="e">
        <f>IF(ROUND(VALUE(SUBSTITUTE(連結実質赤字比率に係る赤字・黒字の構成分析!J$38,"▲", "-")), 2) &gt;= 0, ABS(ROUND(VALUE(SUBSTITUTE(連結実質赤字比率に係る赤字・黒字の構成分析!J$38,"▲", "-")), 2)), NA())</f>
        <v>#VALUE!</v>
      </c>
    </row>
    <row r="33" spans="1:16" x14ac:dyDescent="0.15">
      <c r="A33" s="163" t="str">
        <f>IF(連結実質赤字比率に係る赤字・黒字の構成分析!C$37="",NA(),連結実質赤字比率に係る赤字・黒字の構成分析!C$37)</f>
        <v>後期高齢者医療会計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0.04</v>
      </c>
    </row>
    <row r="34" spans="1:16" x14ac:dyDescent="0.15">
      <c r="A34" s="163" t="str">
        <f>IF(連結実質赤字比率に係る赤字・黒字の構成分析!C$36="",NA(),連結実質赤字比率に係る赤字・黒字の構成分析!C$36)</f>
        <v>介護保険事業会計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0.35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0.19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0.38</v>
      </c>
    </row>
    <row r="35" spans="1:16" x14ac:dyDescent="0.15">
      <c r="A35" s="163" t="str">
        <f>IF(連結実質赤字比率に係る赤字・黒字の構成分析!C$35="",NA(),連結実質赤字比率に係る赤字・黒字の構成分析!C$35)</f>
        <v>国民健康保険事業会計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0.39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0.46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0.33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0.22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0.41</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3.13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3.19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3.33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3.12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3.72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1702</v>
      </c>
      <c r="E42" s="164"/>
      <c r="F42" s="164"/>
      <c r="G42" s="164">
        <f>'実質公債費比率（分子）の構造'!L$52</f>
        <v>1638</v>
      </c>
      <c r="H42" s="164"/>
      <c r="I42" s="164"/>
      <c r="J42" s="164">
        <f>'実質公債費比率（分子）の構造'!M$52</f>
        <v>1505</v>
      </c>
      <c r="K42" s="164"/>
      <c r="L42" s="164"/>
      <c r="M42" s="164">
        <f>'実質公債費比率（分子）の構造'!N$52</f>
        <v>1407</v>
      </c>
      <c r="N42" s="164"/>
      <c r="O42" s="164"/>
      <c r="P42" s="164">
        <f>'実質公債費比率（分子）の構造'!O$52</f>
        <v>1232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608</v>
      </c>
      <c r="C44" s="164"/>
      <c r="D44" s="164"/>
      <c r="E44" s="164">
        <f>'実質公債費比率（分子）の構造'!L$50</f>
        <v>1015</v>
      </c>
      <c r="F44" s="164"/>
      <c r="G44" s="164"/>
      <c r="H44" s="164">
        <f>'実質公債費比率（分子）の構造'!M$50</f>
        <v>1173</v>
      </c>
      <c r="I44" s="164"/>
      <c r="J44" s="164"/>
      <c r="K44" s="164">
        <f>'実質公債費比率（分子）の構造'!N$50</f>
        <v>1168</v>
      </c>
      <c r="L44" s="164"/>
      <c r="M44" s="164"/>
      <c r="N44" s="164">
        <f>'実質公債費比率（分子）の構造'!O$50</f>
        <v>1059</v>
      </c>
      <c r="O44" s="164"/>
      <c r="P44" s="164"/>
    </row>
    <row r="45" spans="1:16" x14ac:dyDescent="0.15">
      <c r="A45" s="164" t="s">
        <v>63</v>
      </c>
      <c r="B45" s="164">
        <f>'実質公債費比率（分子）の構造'!K$49</f>
        <v>83</v>
      </c>
      <c r="C45" s="164"/>
      <c r="D45" s="164"/>
      <c r="E45" s="164">
        <f>'実質公債費比率（分子）の構造'!L$49</f>
        <v>84</v>
      </c>
      <c r="F45" s="164"/>
      <c r="G45" s="164"/>
      <c r="H45" s="164">
        <f>'実質公債費比率（分子）の構造'!M$49</f>
        <v>62</v>
      </c>
      <c r="I45" s="164"/>
      <c r="J45" s="164"/>
      <c r="K45" s="164">
        <f>'実質公債費比率（分子）の構造'!N$49</f>
        <v>77</v>
      </c>
      <c r="L45" s="164"/>
      <c r="M45" s="164"/>
      <c r="N45" s="164">
        <f>'実質公債費比率（分子）の構造'!O$49</f>
        <v>142</v>
      </c>
      <c r="O45" s="164"/>
      <c r="P45" s="164"/>
    </row>
    <row r="46" spans="1:16" x14ac:dyDescent="0.15">
      <c r="A46" s="164" t="s">
        <v>64</v>
      </c>
      <c r="B46" s="164" t="str">
        <f>'実質公債費比率（分子）の構造'!K$48</f>
        <v>-</v>
      </c>
      <c r="C46" s="164"/>
      <c r="D46" s="164"/>
      <c r="E46" s="164" t="str">
        <f>'実質公債費比率（分子）の構造'!L$48</f>
        <v>-</v>
      </c>
      <c r="F46" s="164"/>
      <c r="G46" s="164"/>
      <c r="H46" s="164" t="str">
        <f>'実質公債費比率（分子）の構造'!M$48</f>
        <v>-</v>
      </c>
      <c r="I46" s="164"/>
      <c r="J46" s="164"/>
      <c r="K46" s="164" t="str">
        <f>'実質公債費比率（分子）の構造'!N$48</f>
        <v>-</v>
      </c>
      <c r="L46" s="164"/>
      <c r="M46" s="164"/>
      <c r="N46" s="164" t="str">
        <f>'実質公債費比率（分子）の構造'!O$48</f>
        <v>-</v>
      </c>
      <c r="O46" s="164"/>
      <c r="P46" s="164"/>
    </row>
    <row r="47" spans="1:16" x14ac:dyDescent="0.15">
      <c r="A47" s="164" t="s">
        <v>12</v>
      </c>
      <c r="B47" s="164">
        <f>'実質公債費比率（分子）の構造'!K$47</f>
        <v>107</v>
      </c>
      <c r="C47" s="164"/>
      <c r="D47" s="164"/>
      <c r="E47" s="164">
        <f>'実質公債費比率（分子）の構造'!L$47</f>
        <v>134</v>
      </c>
      <c r="F47" s="164"/>
      <c r="G47" s="164"/>
      <c r="H47" s="164">
        <f>'実質公債費比率（分子）の構造'!M$47</f>
        <v>164</v>
      </c>
      <c r="I47" s="164"/>
      <c r="J47" s="164"/>
      <c r="K47" s="164">
        <f>'実質公債費比率（分子）の構造'!N$47</f>
        <v>210</v>
      </c>
      <c r="L47" s="164"/>
      <c r="M47" s="164"/>
      <c r="N47" s="164">
        <f>'実質公債費比率（分子）の構造'!O$47</f>
        <v>291</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816</v>
      </c>
      <c r="C49" s="164"/>
      <c r="D49" s="164"/>
      <c r="E49" s="164">
        <f>'実質公債費比率（分子）の構造'!L$45</f>
        <v>833</v>
      </c>
      <c r="F49" s="164"/>
      <c r="G49" s="164"/>
      <c r="H49" s="164">
        <f>'実質公債費比率（分子）の構造'!M$45</f>
        <v>917</v>
      </c>
      <c r="I49" s="164"/>
      <c r="J49" s="164"/>
      <c r="K49" s="164">
        <f>'実質公債費比率（分子）の構造'!N$45</f>
        <v>1045</v>
      </c>
      <c r="L49" s="164"/>
      <c r="M49" s="164"/>
      <c r="N49" s="164">
        <f>'実質公債費比率（分子）の構造'!O$45</f>
        <v>1301</v>
      </c>
      <c r="O49" s="164"/>
      <c r="P49" s="164"/>
    </row>
    <row r="50" spans="1:16" x14ac:dyDescent="0.15">
      <c r="A50" s="164" t="s">
        <v>67</v>
      </c>
      <c r="B50" s="164" t="e">
        <f>NA()</f>
        <v>#N/A</v>
      </c>
      <c r="C50" s="164">
        <f>IF(ISNUMBER('実質公債費比率（分子）の構造'!K$53),'実質公債費比率（分子）の構造'!K$53,NA())</f>
        <v>-88</v>
      </c>
      <c r="D50" s="164" t="e">
        <f>NA()</f>
        <v>#N/A</v>
      </c>
      <c r="E50" s="164" t="e">
        <f>NA()</f>
        <v>#N/A</v>
      </c>
      <c r="F50" s="164">
        <f>IF(ISNUMBER('実質公債費比率（分子）の構造'!L$53),'実質公債費比率（分子）の構造'!L$53,NA())</f>
        <v>428</v>
      </c>
      <c r="G50" s="164" t="e">
        <f>NA()</f>
        <v>#N/A</v>
      </c>
      <c r="H50" s="164" t="e">
        <f>NA()</f>
        <v>#N/A</v>
      </c>
      <c r="I50" s="164">
        <f>IF(ISNUMBER('実質公債費比率（分子）の構造'!M$53),'実質公債費比率（分子）の構造'!M$53,NA())</f>
        <v>811</v>
      </c>
      <c r="J50" s="164" t="e">
        <f>NA()</f>
        <v>#N/A</v>
      </c>
      <c r="K50" s="164" t="e">
        <f>NA()</f>
        <v>#N/A</v>
      </c>
      <c r="L50" s="164">
        <f>IF(ISNUMBER('実質公債費比率（分子）の構造'!N$53),'実質公債費比率（分子）の構造'!N$53,NA())</f>
        <v>1093</v>
      </c>
      <c r="M50" s="164" t="e">
        <f>NA()</f>
        <v>#N/A</v>
      </c>
      <c r="N50" s="164" t="e">
        <f>NA()</f>
        <v>#N/A</v>
      </c>
      <c r="O50" s="164">
        <f>IF(ISNUMBER('実質公債費比率（分子）の構造'!O$53),'実質公債費比率（分子）の構造'!O$53,NA())</f>
        <v>1561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16832</v>
      </c>
      <c r="E56" s="163"/>
      <c r="F56" s="163"/>
      <c r="G56" s="163">
        <f>'将来負担比率（分子）の構造'!J$52</f>
        <v>26985</v>
      </c>
      <c r="H56" s="163"/>
      <c r="I56" s="163"/>
      <c r="J56" s="163">
        <f>'将来負担比率（分子）の構造'!K$52</f>
        <v>31277</v>
      </c>
      <c r="K56" s="163"/>
      <c r="L56" s="163"/>
      <c r="M56" s="163">
        <f>'将来負担比率（分子）の構造'!L$52</f>
        <v>36855</v>
      </c>
      <c r="N56" s="163"/>
      <c r="O56" s="163"/>
      <c r="P56" s="163">
        <f>'将来負担比率（分子）の構造'!M$52</f>
        <v>35386</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73896</v>
      </c>
      <c r="E58" s="163"/>
      <c r="F58" s="163"/>
      <c r="G58" s="163">
        <f>'将来負担比率（分子）の構造'!J$50</f>
        <v>73305</v>
      </c>
      <c r="H58" s="163"/>
      <c r="I58" s="163"/>
      <c r="J58" s="163">
        <f>'将来負担比率（分子）の構造'!K$50</f>
        <v>75366</v>
      </c>
      <c r="K58" s="163"/>
      <c r="L58" s="163"/>
      <c r="M58" s="163">
        <f>'将来負担比率（分子）の構造'!L$50</f>
        <v>98954</v>
      </c>
      <c r="N58" s="163"/>
      <c r="O58" s="163"/>
      <c r="P58" s="163">
        <f>'将来負担比率（分子）の構造'!M$50</f>
        <v>102348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9310</v>
      </c>
      <c r="C62" s="163"/>
      <c r="D62" s="163"/>
      <c r="E62" s="163">
        <f>'将来負担比率（分子）の構造'!J$45</f>
        <v>8457</v>
      </c>
      <c r="F62" s="163"/>
      <c r="G62" s="163"/>
      <c r="H62" s="163">
        <f>'将来負担比率（分子）の構造'!K$45</f>
        <v>7999</v>
      </c>
      <c r="I62" s="163"/>
      <c r="J62" s="163"/>
      <c r="K62" s="163">
        <f>'将来負担比率（分子）の構造'!L$45</f>
        <v>8403</v>
      </c>
      <c r="L62" s="163"/>
      <c r="M62" s="163"/>
      <c r="N62" s="163">
        <f>'将来負担比率（分子）の構造'!M$45</f>
        <v>8229</v>
      </c>
      <c r="O62" s="163"/>
      <c r="P62" s="163"/>
    </row>
    <row r="63" spans="1:16" x14ac:dyDescent="0.15">
      <c r="A63" s="163" t="s">
        <v>34</v>
      </c>
      <c r="B63" s="163">
        <f>'将来負担比率（分子）の構造'!I$44</f>
        <v>1065</v>
      </c>
      <c r="C63" s="163"/>
      <c r="D63" s="163"/>
      <c r="E63" s="163">
        <f>'将来負担比率（分子）の構造'!J$44</f>
        <v>1184</v>
      </c>
      <c r="F63" s="163"/>
      <c r="G63" s="163"/>
      <c r="H63" s="163">
        <f>'将来負担比率（分子）の構造'!K$44</f>
        <v>1312</v>
      </c>
      <c r="I63" s="163"/>
      <c r="J63" s="163"/>
      <c r="K63" s="163">
        <f>'将来負担比率（分子）の構造'!L$44</f>
        <v>1237</v>
      </c>
      <c r="L63" s="163"/>
      <c r="M63" s="163"/>
      <c r="N63" s="163">
        <f>'将来負担比率（分子）の構造'!M$44</f>
        <v>1488</v>
      </c>
      <c r="O63" s="163"/>
      <c r="P63" s="163"/>
    </row>
    <row r="64" spans="1:16" x14ac:dyDescent="0.15">
      <c r="A64" s="163" t="s">
        <v>33</v>
      </c>
      <c r="B64" s="163" t="str">
        <f>'将来負担比率（分子）の構造'!I$43</f>
        <v>-</v>
      </c>
      <c r="C64" s="163"/>
      <c r="D64" s="163"/>
      <c r="E64" s="163" t="str">
        <f>'将来負担比率（分子）の構造'!J$43</f>
        <v>-</v>
      </c>
      <c r="F64" s="163"/>
      <c r="G64" s="163"/>
      <c r="H64" s="163" t="str">
        <f>'将来負担比率（分子）の構造'!K$43</f>
        <v>-</v>
      </c>
      <c r="I64" s="163"/>
      <c r="J64" s="163"/>
      <c r="K64" s="163" t="str">
        <f>'将来負担比率（分子）の構造'!L$43</f>
        <v>-</v>
      </c>
      <c r="L64" s="163"/>
      <c r="M64" s="163"/>
      <c r="N64" s="163" t="str">
        <f>'将来負担比率（分子）の構造'!M$43</f>
        <v>-</v>
      </c>
      <c r="O64" s="163"/>
      <c r="P64" s="163"/>
    </row>
    <row r="65" spans="1:16" x14ac:dyDescent="0.15">
      <c r="A65" s="163" t="s">
        <v>32</v>
      </c>
      <c r="B65" s="163">
        <f>'将来負担比率（分子）の構造'!I$42</f>
        <v>4156</v>
      </c>
      <c r="C65" s="163"/>
      <c r="D65" s="163"/>
      <c r="E65" s="163">
        <f>'将来負担比率（分子）の構造'!J$42</f>
        <v>3821</v>
      </c>
      <c r="F65" s="163"/>
      <c r="G65" s="163"/>
      <c r="H65" s="163">
        <f>'将来負担比率（分子）の構造'!K$42</f>
        <v>3458</v>
      </c>
      <c r="I65" s="163"/>
      <c r="J65" s="163"/>
      <c r="K65" s="163">
        <f>'将来負担比率（分子）の構造'!L$42</f>
        <v>2690</v>
      </c>
      <c r="L65" s="163"/>
      <c r="M65" s="163"/>
      <c r="N65" s="163">
        <f>'将来負担比率（分子）の構造'!M$42</f>
        <v>2348</v>
      </c>
      <c r="O65" s="163"/>
      <c r="P65" s="163"/>
    </row>
    <row r="66" spans="1:16" x14ac:dyDescent="0.15">
      <c r="A66" s="163" t="s">
        <v>31</v>
      </c>
      <c r="B66" s="163">
        <f>'将来負担比率（分子）の構造'!I$41</f>
        <v>20244</v>
      </c>
      <c r="C66" s="163"/>
      <c r="D66" s="163"/>
      <c r="E66" s="163">
        <f>'将来負担比率（分子）の構造'!J$41</f>
        <v>30463</v>
      </c>
      <c r="F66" s="163"/>
      <c r="G66" s="163"/>
      <c r="H66" s="163">
        <f>'将来負担比率（分子）の構造'!K$41</f>
        <v>34465</v>
      </c>
      <c r="I66" s="163"/>
      <c r="J66" s="163"/>
      <c r="K66" s="163">
        <f>'将来負担比率（分子）の構造'!L$41</f>
        <v>44538</v>
      </c>
      <c r="L66" s="163"/>
      <c r="M66" s="163"/>
      <c r="N66" s="163">
        <f>'将来負担比率（分子）の構造'!M$41</f>
        <v>43553</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30933</v>
      </c>
      <c r="C72" s="167">
        <f>基金残高に係る経年分析!G55</f>
        <v>34822</v>
      </c>
      <c r="D72" s="167">
        <f>基金残高に係る経年分析!H55</f>
        <v>34776</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41957</v>
      </c>
      <c r="C74" s="167">
        <f>基金残高に係る経年分析!G57</f>
        <v>60995</v>
      </c>
      <c r="D74" s="167">
        <f>基金残高に係る経年分析!H57</f>
        <v>63929</v>
      </c>
    </row>
  </sheetData>
  <sheetProtection algorithmName="SHA-512" hashValue="Bu936/bdfUkervMx6MvACrU20iCaUd/U+aVhr4Hs3pa978RLV7pMznlagTIAVsgPBFCrgg+LHh7HYKNG3SI6VA==" saltValue="+ZnwsNxWb9plg+fBYNPF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L48" sqref="L48"/>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37903995</v>
      </c>
      <c r="S5" s="677"/>
      <c r="T5" s="677"/>
      <c r="U5" s="677"/>
      <c r="V5" s="677"/>
      <c r="W5" s="677"/>
      <c r="X5" s="677"/>
      <c r="Y5" s="702"/>
      <c r="Z5" s="715">
        <v>26.8</v>
      </c>
      <c r="AA5" s="715"/>
      <c r="AB5" s="715"/>
      <c r="AC5" s="715"/>
      <c r="AD5" s="716">
        <v>37903995</v>
      </c>
      <c r="AE5" s="716"/>
      <c r="AF5" s="716"/>
      <c r="AG5" s="716"/>
      <c r="AH5" s="716"/>
      <c r="AI5" s="716"/>
      <c r="AJ5" s="716"/>
      <c r="AK5" s="716"/>
      <c r="AL5" s="703">
        <v>47</v>
      </c>
      <c r="AM5" s="685"/>
      <c r="AN5" s="685"/>
      <c r="AO5" s="704"/>
      <c r="AP5" s="679" t="s">
        <v>216</v>
      </c>
      <c r="AQ5" s="680"/>
      <c r="AR5" s="680"/>
      <c r="AS5" s="680"/>
      <c r="AT5" s="680"/>
      <c r="AU5" s="680"/>
      <c r="AV5" s="680"/>
      <c r="AW5" s="680"/>
      <c r="AX5" s="680"/>
      <c r="AY5" s="680"/>
      <c r="AZ5" s="680"/>
      <c r="BA5" s="680"/>
      <c r="BB5" s="680"/>
      <c r="BC5" s="680"/>
      <c r="BD5" s="680"/>
      <c r="BE5" s="680"/>
      <c r="BF5" s="681"/>
      <c r="BG5" s="621">
        <v>37883582</v>
      </c>
      <c r="BH5" s="622"/>
      <c r="BI5" s="622"/>
      <c r="BJ5" s="622"/>
      <c r="BK5" s="622"/>
      <c r="BL5" s="622"/>
      <c r="BM5" s="622"/>
      <c r="BN5" s="623"/>
      <c r="BO5" s="659">
        <v>99.9</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393979</v>
      </c>
      <c r="S6" s="622"/>
      <c r="T6" s="622"/>
      <c r="U6" s="622"/>
      <c r="V6" s="622"/>
      <c r="W6" s="622"/>
      <c r="X6" s="622"/>
      <c r="Y6" s="623"/>
      <c r="Z6" s="659">
        <v>0.3</v>
      </c>
      <c r="AA6" s="659"/>
      <c r="AB6" s="659"/>
      <c r="AC6" s="659"/>
      <c r="AD6" s="660">
        <v>393979</v>
      </c>
      <c r="AE6" s="660"/>
      <c r="AF6" s="660"/>
      <c r="AG6" s="660"/>
      <c r="AH6" s="660"/>
      <c r="AI6" s="660"/>
      <c r="AJ6" s="660"/>
      <c r="AK6" s="660"/>
      <c r="AL6" s="624">
        <v>0.5</v>
      </c>
      <c r="AM6" s="625"/>
      <c r="AN6" s="625"/>
      <c r="AO6" s="661"/>
      <c r="AP6" s="618" t="s">
        <v>221</v>
      </c>
      <c r="AQ6" s="619"/>
      <c r="AR6" s="619"/>
      <c r="AS6" s="619"/>
      <c r="AT6" s="619"/>
      <c r="AU6" s="619"/>
      <c r="AV6" s="619"/>
      <c r="AW6" s="619"/>
      <c r="AX6" s="619"/>
      <c r="AY6" s="619"/>
      <c r="AZ6" s="619"/>
      <c r="BA6" s="619"/>
      <c r="BB6" s="619"/>
      <c r="BC6" s="619"/>
      <c r="BD6" s="619"/>
      <c r="BE6" s="619"/>
      <c r="BF6" s="620"/>
      <c r="BG6" s="621">
        <v>37883582</v>
      </c>
      <c r="BH6" s="622"/>
      <c r="BI6" s="622"/>
      <c r="BJ6" s="622"/>
      <c r="BK6" s="622"/>
      <c r="BL6" s="622"/>
      <c r="BM6" s="622"/>
      <c r="BN6" s="623"/>
      <c r="BO6" s="659">
        <v>99.9</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623951</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623897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188645</v>
      </c>
      <c r="S7" s="622"/>
      <c r="T7" s="622"/>
      <c r="U7" s="622"/>
      <c r="V7" s="622"/>
      <c r="W7" s="622"/>
      <c r="X7" s="622"/>
      <c r="Y7" s="623"/>
      <c r="Z7" s="659">
        <v>0.1</v>
      </c>
      <c r="AA7" s="659"/>
      <c r="AB7" s="659"/>
      <c r="AC7" s="659"/>
      <c r="AD7" s="660">
        <v>188645</v>
      </c>
      <c r="AE7" s="660"/>
      <c r="AF7" s="660"/>
      <c r="AG7" s="660"/>
      <c r="AH7" s="660"/>
      <c r="AI7" s="660"/>
      <c r="AJ7" s="660"/>
      <c r="AK7" s="660"/>
      <c r="AL7" s="624">
        <v>0.2</v>
      </c>
      <c r="AM7" s="625"/>
      <c r="AN7" s="625"/>
      <c r="AO7" s="661"/>
      <c r="AP7" s="618" t="s">
        <v>224</v>
      </c>
      <c r="AQ7" s="619"/>
      <c r="AR7" s="619"/>
      <c r="AS7" s="619"/>
      <c r="AT7" s="619"/>
      <c r="AU7" s="619"/>
      <c r="AV7" s="619"/>
      <c r="AW7" s="619"/>
      <c r="AX7" s="619"/>
      <c r="AY7" s="619"/>
      <c r="AZ7" s="619"/>
      <c r="BA7" s="619"/>
      <c r="BB7" s="619"/>
      <c r="BC7" s="619"/>
      <c r="BD7" s="619"/>
      <c r="BE7" s="619"/>
      <c r="BF7" s="620"/>
      <c r="BG7" s="621">
        <v>35227683</v>
      </c>
      <c r="BH7" s="622"/>
      <c r="BI7" s="622"/>
      <c r="BJ7" s="622"/>
      <c r="BK7" s="622"/>
      <c r="BL7" s="622"/>
      <c r="BM7" s="622"/>
      <c r="BN7" s="623"/>
      <c r="BO7" s="659">
        <v>92.9</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21823229</v>
      </c>
      <c r="CS7" s="622"/>
      <c r="CT7" s="622"/>
      <c r="CU7" s="622"/>
      <c r="CV7" s="622"/>
      <c r="CW7" s="622"/>
      <c r="CX7" s="622"/>
      <c r="CY7" s="623"/>
      <c r="CZ7" s="659">
        <v>15.9</v>
      </c>
      <c r="DA7" s="659"/>
      <c r="DB7" s="659"/>
      <c r="DC7" s="659"/>
      <c r="DD7" s="627">
        <v>3500084</v>
      </c>
      <c r="DE7" s="622"/>
      <c r="DF7" s="622"/>
      <c r="DG7" s="622"/>
      <c r="DH7" s="622"/>
      <c r="DI7" s="622"/>
      <c r="DJ7" s="622"/>
      <c r="DK7" s="622"/>
      <c r="DL7" s="622"/>
      <c r="DM7" s="622"/>
      <c r="DN7" s="622"/>
      <c r="DO7" s="622"/>
      <c r="DP7" s="623"/>
      <c r="DQ7" s="627">
        <v>19783548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977234</v>
      </c>
      <c r="S8" s="622"/>
      <c r="T8" s="622"/>
      <c r="U8" s="622"/>
      <c r="V8" s="622"/>
      <c r="W8" s="622"/>
      <c r="X8" s="622"/>
      <c r="Y8" s="623"/>
      <c r="Z8" s="659">
        <v>0.7</v>
      </c>
      <c r="AA8" s="659"/>
      <c r="AB8" s="659"/>
      <c r="AC8" s="659"/>
      <c r="AD8" s="660">
        <v>977234</v>
      </c>
      <c r="AE8" s="660"/>
      <c r="AF8" s="660"/>
      <c r="AG8" s="660"/>
      <c r="AH8" s="660"/>
      <c r="AI8" s="660"/>
      <c r="AJ8" s="660"/>
      <c r="AK8" s="660"/>
      <c r="AL8" s="624">
        <v>1.2</v>
      </c>
      <c r="AM8" s="625"/>
      <c r="AN8" s="625"/>
      <c r="AO8" s="661"/>
      <c r="AP8" s="618" t="s">
        <v>227</v>
      </c>
      <c r="AQ8" s="619"/>
      <c r="AR8" s="619"/>
      <c r="AS8" s="619"/>
      <c r="AT8" s="619"/>
      <c r="AU8" s="619"/>
      <c r="AV8" s="619"/>
      <c r="AW8" s="619"/>
      <c r="AX8" s="619"/>
      <c r="AY8" s="619"/>
      <c r="AZ8" s="619"/>
      <c r="BA8" s="619"/>
      <c r="BB8" s="619"/>
      <c r="BC8" s="619"/>
      <c r="BD8" s="619"/>
      <c r="BE8" s="619"/>
      <c r="BF8" s="620"/>
      <c r="BG8" s="621">
        <v>339652</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42315866</v>
      </c>
      <c r="CS8" s="622"/>
      <c r="CT8" s="622"/>
      <c r="CU8" s="622"/>
      <c r="CV8" s="622"/>
      <c r="CW8" s="622"/>
      <c r="CX8" s="622"/>
      <c r="CY8" s="623"/>
      <c r="CZ8" s="659">
        <v>30.8</v>
      </c>
      <c r="DA8" s="659"/>
      <c r="DB8" s="659"/>
      <c r="DC8" s="659"/>
      <c r="DD8" s="627">
        <v>1090891</v>
      </c>
      <c r="DE8" s="622"/>
      <c r="DF8" s="622"/>
      <c r="DG8" s="622"/>
      <c r="DH8" s="622"/>
      <c r="DI8" s="622"/>
      <c r="DJ8" s="622"/>
      <c r="DK8" s="622"/>
      <c r="DL8" s="622"/>
      <c r="DM8" s="622"/>
      <c r="DN8" s="622"/>
      <c r="DO8" s="622"/>
      <c r="DP8" s="623"/>
      <c r="DQ8" s="627">
        <v>25846312</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1434030</v>
      </c>
      <c r="S9" s="622"/>
      <c r="T9" s="622"/>
      <c r="U9" s="622"/>
      <c r="V9" s="622"/>
      <c r="W9" s="622"/>
      <c r="X9" s="622"/>
      <c r="Y9" s="623"/>
      <c r="Z9" s="659">
        <v>1</v>
      </c>
      <c r="AA9" s="659"/>
      <c r="AB9" s="659"/>
      <c r="AC9" s="659"/>
      <c r="AD9" s="660">
        <v>1434030</v>
      </c>
      <c r="AE9" s="660"/>
      <c r="AF9" s="660"/>
      <c r="AG9" s="660"/>
      <c r="AH9" s="660"/>
      <c r="AI9" s="660"/>
      <c r="AJ9" s="660"/>
      <c r="AK9" s="660"/>
      <c r="AL9" s="624">
        <v>1.8</v>
      </c>
      <c r="AM9" s="625"/>
      <c r="AN9" s="625"/>
      <c r="AO9" s="661"/>
      <c r="AP9" s="618" t="s">
        <v>230</v>
      </c>
      <c r="AQ9" s="619"/>
      <c r="AR9" s="619"/>
      <c r="AS9" s="619"/>
      <c r="AT9" s="619"/>
      <c r="AU9" s="619"/>
      <c r="AV9" s="619"/>
      <c r="AW9" s="619"/>
      <c r="AX9" s="619"/>
      <c r="AY9" s="619"/>
      <c r="AZ9" s="619"/>
      <c r="BA9" s="619"/>
      <c r="BB9" s="619"/>
      <c r="BC9" s="619"/>
      <c r="BD9" s="619"/>
      <c r="BE9" s="619"/>
      <c r="BF9" s="620"/>
      <c r="BG9" s="621">
        <v>34888031</v>
      </c>
      <c r="BH9" s="622"/>
      <c r="BI9" s="622"/>
      <c r="BJ9" s="622"/>
      <c r="BK9" s="622"/>
      <c r="BL9" s="622"/>
      <c r="BM9" s="622"/>
      <c r="BN9" s="623"/>
      <c r="BO9" s="659">
        <v>92</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9651131</v>
      </c>
      <c r="CS9" s="622"/>
      <c r="CT9" s="622"/>
      <c r="CU9" s="622"/>
      <c r="CV9" s="622"/>
      <c r="CW9" s="622"/>
      <c r="CX9" s="622"/>
      <c r="CY9" s="623"/>
      <c r="CZ9" s="659">
        <v>7</v>
      </c>
      <c r="DA9" s="659"/>
      <c r="DB9" s="659"/>
      <c r="DC9" s="659"/>
      <c r="DD9" s="627">
        <v>396135</v>
      </c>
      <c r="DE9" s="622"/>
      <c r="DF9" s="622"/>
      <c r="DG9" s="622"/>
      <c r="DH9" s="622"/>
      <c r="DI9" s="622"/>
      <c r="DJ9" s="622"/>
      <c r="DK9" s="622"/>
      <c r="DL9" s="622"/>
      <c r="DM9" s="622"/>
      <c r="DN9" s="622"/>
      <c r="DO9" s="622"/>
      <c r="DP9" s="623"/>
      <c r="DQ9" s="627">
        <v>7789008</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t="s">
        <v>122</v>
      </c>
      <c r="BH10" s="622"/>
      <c r="BI10" s="622"/>
      <c r="BJ10" s="622"/>
      <c r="BK10" s="622"/>
      <c r="BL10" s="622"/>
      <c r="BM10" s="622"/>
      <c r="BN10" s="623"/>
      <c r="BO10" s="659" t="s">
        <v>122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177912</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152197</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10538282</v>
      </c>
      <c r="S11" s="622"/>
      <c r="T11" s="622"/>
      <c r="U11" s="622"/>
      <c r="V11" s="622"/>
      <c r="W11" s="622"/>
      <c r="X11" s="622"/>
      <c r="Y11" s="623"/>
      <c r="Z11" s="624">
        <v>7.5</v>
      </c>
      <c r="AA11" s="625"/>
      <c r="AB11" s="625"/>
      <c r="AC11" s="626"/>
      <c r="AD11" s="627">
        <v>10538282</v>
      </c>
      <c r="AE11" s="622"/>
      <c r="AF11" s="622"/>
      <c r="AG11" s="622"/>
      <c r="AH11" s="622"/>
      <c r="AI11" s="622"/>
      <c r="AJ11" s="622"/>
      <c r="AK11" s="623"/>
      <c r="AL11" s="624">
        <v>13.1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t="s">
        <v>122</v>
      </c>
      <c r="BH11" s="622"/>
      <c r="BI11" s="622"/>
      <c r="BJ11" s="622"/>
      <c r="BK11" s="622"/>
      <c r="BL11" s="622"/>
      <c r="BM11" s="622"/>
      <c r="BN11" s="623"/>
      <c r="BO11" s="659" t="s">
        <v>122</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80676</v>
      </c>
      <c r="CS11" s="622"/>
      <c r="CT11" s="622"/>
      <c r="CU11" s="622"/>
      <c r="CV11" s="622"/>
      <c r="CW11" s="622"/>
      <c r="CX11" s="622"/>
      <c r="CY11" s="623"/>
      <c r="CZ11" s="659">
        <v>0.1</v>
      </c>
      <c r="DA11" s="659"/>
      <c r="DB11" s="659"/>
      <c r="DC11" s="659"/>
      <c r="DD11" s="627" t="s">
        <v>122</v>
      </c>
      <c r="DE11" s="622"/>
      <c r="DF11" s="622"/>
      <c r="DG11" s="622"/>
      <c r="DH11" s="622"/>
      <c r="DI11" s="622"/>
      <c r="DJ11" s="622"/>
      <c r="DK11" s="622"/>
      <c r="DL11" s="622"/>
      <c r="DM11" s="622"/>
      <c r="DN11" s="622"/>
      <c r="DO11" s="622"/>
      <c r="DP11" s="623"/>
      <c r="DQ11" s="627">
        <v>59319</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t="s">
        <v>122</v>
      </c>
      <c r="BH12" s="622"/>
      <c r="BI12" s="622"/>
      <c r="BJ12" s="622"/>
      <c r="BK12" s="622"/>
      <c r="BL12" s="622"/>
      <c r="BM12" s="622"/>
      <c r="BN12" s="623"/>
      <c r="BO12" s="659" t="s">
        <v>122</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4084330</v>
      </c>
      <c r="CS12" s="622"/>
      <c r="CT12" s="622"/>
      <c r="CU12" s="622"/>
      <c r="CV12" s="622"/>
      <c r="CW12" s="622"/>
      <c r="CX12" s="622"/>
      <c r="CY12" s="623"/>
      <c r="CZ12" s="659">
        <v>3</v>
      </c>
      <c r="DA12" s="659"/>
      <c r="DB12" s="659"/>
      <c r="DC12" s="659"/>
      <c r="DD12" s="627">
        <v>75735</v>
      </c>
      <c r="DE12" s="622"/>
      <c r="DF12" s="622"/>
      <c r="DG12" s="622"/>
      <c r="DH12" s="622"/>
      <c r="DI12" s="622"/>
      <c r="DJ12" s="622"/>
      <c r="DK12" s="622"/>
      <c r="DL12" s="622"/>
      <c r="DM12" s="622"/>
      <c r="DN12" s="622"/>
      <c r="DO12" s="622"/>
      <c r="DP12" s="623"/>
      <c r="DQ12" s="627">
        <v>2740087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v>1382</v>
      </c>
      <c r="S13" s="622"/>
      <c r="T13" s="622"/>
      <c r="U13" s="622"/>
      <c r="V13" s="622"/>
      <c r="W13" s="622"/>
      <c r="X13" s="622"/>
      <c r="Y13" s="623"/>
      <c r="Z13" s="659">
        <v>0</v>
      </c>
      <c r="AA13" s="659"/>
      <c r="AB13" s="659"/>
      <c r="AC13" s="659"/>
      <c r="AD13" s="660">
        <v>1382</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t="s">
        <v>122</v>
      </c>
      <c r="BH13" s="622"/>
      <c r="BI13" s="622"/>
      <c r="BJ13" s="622"/>
      <c r="BK13" s="622"/>
      <c r="BL13" s="622"/>
      <c r="BM13" s="622"/>
      <c r="BN13" s="623"/>
      <c r="BO13" s="659" t="s">
        <v>122</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36514374</v>
      </c>
      <c r="CS13" s="622"/>
      <c r="CT13" s="622"/>
      <c r="CU13" s="622"/>
      <c r="CV13" s="622"/>
      <c r="CW13" s="622"/>
      <c r="CX13" s="622"/>
      <c r="CY13" s="623"/>
      <c r="CZ13" s="659">
        <v>26.6</v>
      </c>
      <c r="DA13" s="659"/>
      <c r="DB13" s="659"/>
      <c r="DC13" s="659"/>
      <c r="DD13" s="627">
        <v>29272933</v>
      </c>
      <c r="DE13" s="622"/>
      <c r="DF13" s="622"/>
      <c r="DG13" s="622"/>
      <c r="DH13" s="622"/>
      <c r="DI13" s="622"/>
      <c r="DJ13" s="622"/>
      <c r="DK13" s="622"/>
      <c r="DL13" s="622"/>
      <c r="DM13" s="622"/>
      <c r="DN13" s="622"/>
      <c r="DO13" s="622"/>
      <c r="DP13" s="623"/>
      <c r="DQ13" s="627">
        <v>12889108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56392</v>
      </c>
      <c r="BH14" s="622"/>
      <c r="BI14" s="622"/>
      <c r="BJ14" s="622"/>
      <c r="BK14" s="622"/>
      <c r="BL14" s="622"/>
      <c r="BM14" s="622"/>
      <c r="BN14" s="623"/>
      <c r="BO14" s="659">
        <v>0.1</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1475850</v>
      </c>
      <c r="CS14" s="622"/>
      <c r="CT14" s="622"/>
      <c r="CU14" s="622"/>
      <c r="CV14" s="622"/>
      <c r="CW14" s="622"/>
      <c r="CX14" s="622"/>
      <c r="CY14" s="623"/>
      <c r="CZ14" s="659">
        <v>1.1000000000000001</v>
      </c>
      <c r="DA14" s="659"/>
      <c r="DB14" s="659"/>
      <c r="DC14" s="659"/>
      <c r="DD14" s="627">
        <v>62062</v>
      </c>
      <c r="DE14" s="622"/>
      <c r="DF14" s="622"/>
      <c r="DG14" s="622"/>
      <c r="DH14" s="622"/>
      <c r="DI14" s="622"/>
      <c r="DJ14" s="622"/>
      <c r="DK14" s="622"/>
      <c r="DL14" s="622"/>
      <c r="DM14" s="622"/>
      <c r="DN14" s="622"/>
      <c r="DO14" s="622"/>
      <c r="DP14" s="623"/>
      <c r="DQ14" s="627">
        <v>1448914</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149290</v>
      </c>
      <c r="S15" s="622"/>
      <c r="T15" s="622"/>
      <c r="U15" s="622"/>
      <c r="V15" s="622"/>
      <c r="W15" s="622"/>
      <c r="X15" s="622"/>
      <c r="Y15" s="623"/>
      <c r="Z15" s="659">
        <v>0.1</v>
      </c>
      <c r="AA15" s="659"/>
      <c r="AB15" s="659"/>
      <c r="AC15" s="659"/>
      <c r="AD15" s="660">
        <v>149290</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2599507</v>
      </c>
      <c r="BH15" s="622"/>
      <c r="BI15" s="622"/>
      <c r="BJ15" s="622"/>
      <c r="BK15" s="622"/>
      <c r="BL15" s="622"/>
      <c r="BM15" s="622"/>
      <c r="BN15" s="623"/>
      <c r="BO15" s="659">
        <v>6.9</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18744567</v>
      </c>
      <c r="CS15" s="622"/>
      <c r="CT15" s="622"/>
      <c r="CU15" s="622"/>
      <c r="CV15" s="622"/>
      <c r="CW15" s="622"/>
      <c r="CX15" s="622"/>
      <c r="CY15" s="623"/>
      <c r="CZ15" s="659">
        <v>13.7</v>
      </c>
      <c r="DA15" s="659"/>
      <c r="DB15" s="659"/>
      <c r="DC15" s="659"/>
      <c r="DD15" s="627">
        <v>4084814</v>
      </c>
      <c r="DE15" s="622"/>
      <c r="DF15" s="622"/>
      <c r="DG15" s="622"/>
      <c r="DH15" s="622"/>
      <c r="DI15" s="622"/>
      <c r="DJ15" s="622"/>
      <c r="DK15" s="622"/>
      <c r="DL15" s="622"/>
      <c r="DM15" s="622"/>
      <c r="DN15" s="622"/>
      <c r="DO15" s="622"/>
      <c r="DP15" s="623"/>
      <c r="DQ15" s="627">
        <v>16533608</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t="s">
        <v>122</v>
      </c>
      <c r="S16" s="622"/>
      <c r="T16" s="622"/>
      <c r="U16" s="622"/>
      <c r="V16" s="622"/>
      <c r="W16" s="622"/>
      <c r="X16" s="622"/>
      <c r="Y16" s="623"/>
      <c r="Z16" s="659" t="s">
        <v>122</v>
      </c>
      <c r="AA16" s="659"/>
      <c r="AB16" s="659"/>
      <c r="AC16" s="659"/>
      <c r="AD16" s="660" t="s">
        <v>122</v>
      </c>
      <c r="AE16" s="660"/>
      <c r="AF16" s="660"/>
      <c r="AG16" s="660"/>
      <c r="AH16" s="660"/>
      <c r="AI16" s="660"/>
      <c r="AJ16" s="660"/>
      <c r="AK16" s="660"/>
      <c r="AL16" s="624" t="s">
        <v>122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895307</v>
      </c>
      <c r="S17" s="622"/>
      <c r="T17" s="622"/>
      <c r="U17" s="622"/>
      <c r="V17" s="622"/>
      <c r="W17" s="622"/>
      <c r="X17" s="622"/>
      <c r="Y17" s="623"/>
      <c r="Z17" s="659">
        <v>0.6</v>
      </c>
      <c r="AA17" s="659"/>
      <c r="AB17" s="659"/>
      <c r="AC17" s="659"/>
      <c r="AD17" s="660">
        <v>895307</v>
      </c>
      <c r="AE17" s="660"/>
      <c r="AF17" s="660"/>
      <c r="AG17" s="660"/>
      <c r="AH17" s="660"/>
      <c r="AI17" s="660"/>
      <c r="AJ17" s="660"/>
      <c r="AK17" s="660"/>
      <c r="AL17" s="624">
        <v>1.1000000000000001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1780749</v>
      </c>
      <c r="CS17" s="622"/>
      <c r="CT17" s="622"/>
      <c r="CU17" s="622"/>
      <c r="CV17" s="622"/>
      <c r="CW17" s="622"/>
      <c r="CX17" s="622"/>
      <c r="CY17" s="623"/>
      <c r="CZ17" s="659">
        <v>1.3</v>
      </c>
      <c r="DA17" s="659"/>
      <c r="DB17" s="659"/>
      <c r="DC17" s="659"/>
      <c r="DD17" s="627" t="s">
        <v>122</v>
      </c>
      <c r="DE17" s="622"/>
      <c r="DF17" s="622"/>
      <c r="DG17" s="622"/>
      <c r="DH17" s="622"/>
      <c r="DI17" s="622"/>
      <c r="DJ17" s="622"/>
      <c r="DK17" s="622"/>
      <c r="DL17" s="622"/>
      <c r="DM17" s="622"/>
      <c r="DN17" s="622"/>
      <c r="DO17" s="622"/>
      <c r="DP17" s="623"/>
      <c r="DQ17" s="627">
        <v>1780749</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79064</v>
      </c>
      <c r="S18" s="622"/>
      <c r="T18" s="622"/>
      <c r="U18" s="622"/>
      <c r="V18" s="622"/>
      <c r="W18" s="622"/>
      <c r="X18" s="622"/>
      <c r="Y18" s="623"/>
      <c r="Z18" s="659">
        <v>0.1</v>
      </c>
      <c r="AA18" s="659"/>
      <c r="AB18" s="659"/>
      <c r="AC18" s="659"/>
      <c r="AD18" s="660">
        <v>79064</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816243</v>
      </c>
      <c r="S19" s="622"/>
      <c r="T19" s="622"/>
      <c r="U19" s="622"/>
      <c r="V19" s="622"/>
      <c r="W19" s="622"/>
      <c r="X19" s="622"/>
      <c r="Y19" s="623"/>
      <c r="Z19" s="659">
        <v>0.6</v>
      </c>
      <c r="AA19" s="659"/>
      <c r="AB19" s="659"/>
      <c r="AC19" s="659"/>
      <c r="AD19" s="660">
        <v>816243</v>
      </c>
      <c r="AE19" s="660"/>
      <c r="AF19" s="660"/>
      <c r="AG19" s="660"/>
      <c r="AH19" s="660"/>
      <c r="AI19" s="660"/>
      <c r="AJ19" s="660"/>
      <c r="AK19" s="660"/>
      <c r="AL19" s="624">
        <v>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20413</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20413</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137272635</v>
      </c>
      <c r="CS20" s="622"/>
      <c r="CT20" s="622"/>
      <c r="CU20" s="622"/>
      <c r="CV20" s="622"/>
      <c r="CW20" s="622"/>
      <c r="CX20" s="622"/>
      <c r="CY20" s="623"/>
      <c r="CZ20" s="659">
        <v>100</v>
      </c>
      <c r="DA20" s="659"/>
      <c r="DB20" s="659"/>
      <c r="DC20" s="659"/>
      <c r="DD20" s="627">
        <v>38482654</v>
      </c>
      <c r="DE20" s="622"/>
      <c r="DF20" s="622"/>
      <c r="DG20" s="622"/>
      <c r="DH20" s="622"/>
      <c r="DI20" s="622"/>
      <c r="DJ20" s="622"/>
      <c r="DK20" s="622"/>
      <c r="DL20" s="622"/>
      <c r="DM20" s="622"/>
      <c r="DN20" s="622"/>
      <c r="DO20" s="622"/>
      <c r="DP20" s="623"/>
      <c r="DQ20" s="627">
        <v>89646747</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t="s">
        <v>122</v>
      </c>
      <c r="S21" s="622"/>
      <c r="T21" s="622"/>
      <c r="U21" s="622"/>
      <c r="V21" s="622"/>
      <c r="W21" s="622"/>
      <c r="X21" s="622"/>
      <c r="Y21" s="623"/>
      <c r="Z21" s="659" t="s">
        <v>122</v>
      </c>
      <c r="AA21" s="659"/>
      <c r="AB21" s="659"/>
      <c r="AC21" s="659"/>
      <c r="AD21" s="660" t="s">
        <v>122</v>
      </c>
      <c r="AE21" s="660"/>
      <c r="AF21" s="660"/>
      <c r="AG21" s="660"/>
      <c r="AH21" s="660"/>
      <c r="AI21" s="660"/>
      <c r="AJ21" s="660"/>
      <c r="AK21" s="660"/>
      <c r="AL21" s="624" t="s">
        <v>122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20413</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t="s">
        <v>122</v>
      </c>
      <c r="S22" s="622"/>
      <c r="T22" s="622"/>
      <c r="U22" s="622"/>
      <c r="V22" s="622"/>
      <c r="W22" s="622"/>
      <c r="X22" s="622"/>
      <c r="Y22" s="623"/>
      <c r="Z22" s="659" t="s">
        <v>122</v>
      </c>
      <c r="AA22" s="659"/>
      <c r="AB22" s="659"/>
      <c r="AC22" s="659"/>
      <c r="AD22" s="660" t="s">
        <v>122</v>
      </c>
      <c r="AE22" s="660"/>
      <c r="AF22" s="660"/>
      <c r="AG22" s="660"/>
      <c r="AH22" s="660"/>
      <c r="AI22" s="660"/>
      <c r="AJ22" s="660"/>
      <c r="AK22" s="660"/>
      <c r="AL22" s="624" t="s">
        <v>122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t="s">
        <v>122</v>
      </c>
      <c r="S23" s="622"/>
      <c r="T23" s="622"/>
      <c r="U23" s="622"/>
      <c r="V23" s="622"/>
      <c r="W23" s="622"/>
      <c r="X23" s="622"/>
      <c r="Y23" s="623"/>
      <c r="Z23" s="659" t="s">
        <v>122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43788992</v>
      </c>
      <c r="CS24" s="677"/>
      <c r="CT24" s="677"/>
      <c r="CU24" s="677"/>
      <c r="CV24" s="677"/>
      <c r="CW24" s="677"/>
      <c r="CX24" s="677"/>
      <c r="CY24" s="702"/>
      <c r="CZ24" s="703">
        <v>31.9</v>
      </c>
      <c r="DA24" s="685"/>
      <c r="DB24" s="685"/>
      <c r="DC24" s="705"/>
      <c r="DD24" s="701">
        <v>29643955</v>
      </c>
      <c r="DE24" s="677"/>
      <c r="DF24" s="677"/>
      <c r="DG24" s="677"/>
      <c r="DH24" s="677"/>
      <c r="DI24" s="677"/>
      <c r="DJ24" s="677"/>
      <c r="DK24" s="702"/>
      <c r="DL24" s="701">
        <v>28387287</v>
      </c>
      <c r="DM24" s="677"/>
      <c r="DN24" s="677"/>
      <c r="DO24" s="677"/>
      <c r="DP24" s="677"/>
      <c r="DQ24" s="677"/>
      <c r="DR24" s="677"/>
      <c r="DS24" s="677"/>
      <c r="DT24" s="677"/>
      <c r="DU24" s="677"/>
      <c r="DV24" s="702"/>
      <c r="DW24" s="703">
        <v>35.200000000000003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52482144</v>
      </c>
      <c r="S25" s="622"/>
      <c r="T25" s="622"/>
      <c r="U25" s="622"/>
      <c r="V25" s="622"/>
      <c r="W25" s="622"/>
      <c r="X25" s="622"/>
      <c r="Y25" s="623"/>
      <c r="Z25" s="659">
        <v>37.1</v>
      </c>
      <c r="AA25" s="659"/>
      <c r="AB25" s="659"/>
      <c r="AC25" s="659"/>
      <c r="AD25" s="660">
        <v>52482144</v>
      </c>
      <c r="AE25" s="660"/>
      <c r="AF25" s="660"/>
      <c r="AG25" s="660"/>
      <c r="AH25" s="660"/>
      <c r="AI25" s="660"/>
      <c r="AJ25" s="660"/>
      <c r="AK25" s="660"/>
      <c r="AL25" s="624">
        <v>65</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17401044</v>
      </c>
      <c r="CS25" s="634"/>
      <c r="CT25" s="634"/>
      <c r="CU25" s="634"/>
      <c r="CV25" s="634"/>
      <c r="CW25" s="634"/>
      <c r="CX25" s="634"/>
      <c r="CY25" s="635"/>
      <c r="CZ25" s="624">
        <v>12.7</v>
      </c>
      <c r="DA25" s="636"/>
      <c r="DB25" s="636"/>
      <c r="DC25" s="637"/>
      <c r="DD25" s="627">
        <v>16107823</v>
      </c>
      <c r="DE25" s="634"/>
      <c r="DF25" s="634"/>
      <c r="DG25" s="634"/>
      <c r="DH25" s="634"/>
      <c r="DI25" s="634"/>
      <c r="DJ25" s="634"/>
      <c r="DK25" s="635"/>
      <c r="DL25" s="627">
        <v>15809821</v>
      </c>
      <c r="DM25" s="634"/>
      <c r="DN25" s="634"/>
      <c r="DO25" s="634"/>
      <c r="DP25" s="634"/>
      <c r="DQ25" s="634"/>
      <c r="DR25" s="634"/>
      <c r="DS25" s="634"/>
      <c r="DT25" s="634"/>
      <c r="DU25" s="634"/>
      <c r="DV25" s="635"/>
      <c r="DW25" s="624">
        <v>19.600000000000001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22123</v>
      </c>
      <c r="S26" s="622"/>
      <c r="T26" s="622"/>
      <c r="U26" s="622"/>
      <c r="V26" s="622"/>
      <c r="W26" s="622"/>
      <c r="X26" s="622"/>
      <c r="Y26" s="623"/>
      <c r="Z26" s="659">
        <v>0</v>
      </c>
      <c r="AA26" s="659"/>
      <c r="AB26" s="659"/>
      <c r="AC26" s="659"/>
      <c r="AD26" s="660">
        <v>22123</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10976617</v>
      </c>
      <c r="CS26" s="622"/>
      <c r="CT26" s="622"/>
      <c r="CU26" s="622"/>
      <c r="CV26" s="622"/>
      <c r="CW26" s="622"/>
      <c r="CX26" s="622"/>
      <c r="CY26" s="623"/>
      <c r="CZ26" s="624">
        <v>8</v>
      </c>
      <c r="DA26" s="636"/>
      <c r="DB26" s="636"/>
      <c r="DC26" s="637"/>
      <c r="DD26" s="627">
        <v>9899844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843532</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37903995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24607323</v>
      </c>
      <c r="CS27" s="634"/>
      <c r="CT27" s="634"/>
      <c r="CU27" s="634"/>
      <c r="CV27" s="634"/>
      <c r="CW27" s="634"/>
      <c r="CX27" s="634"/>
      <c r="CY27" s="635"/>
      <c r="CZ27" s="624">
        <v>17.899999999999999</v>
      </c>
      <c r="DA27" s="636"/>
      <c r="DB27" s="636"/>
      <c r="DC27" s="637"/>
      <c r="DD27" s="627">
        <v>11755507</v>
      </c>
      <c r="DE27" s="634"/>
      <c r="DF27" s="634"/>
      <c r="DG27" s="634"/>
      <c r="DH27" s="634"/>
      <c r="DI27" s="634"/>
      <c r="DJ27" s="634"/>
      <c r="DK27" s="635"/>
      <c r="DL27" s="627">
        <v>10796841</v>
      </c>
      <c r="DM27" s="634"/>
      <c r="DN27" s="634"/>
      <c r="DO27" s="634"/>
      <c r="DP27" s="634"/>
      <c r="DQ27" s="634"/>
      <c r="DR27" s="634"/>
      <c r="DS27" s="634"/>
      <c r="DT27" s="634"/>
      <c r="DU27" s="634"/>
      <c r="DV27" s="635"/>
      <c r="DW27" s="624">
        <v>13.4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7793373</v>
      </c>
      <c r="S28" s="622"/>
      <c r="T28" s="622"/>
      <c r="U28" s="622"/>
      <c r="V28" s="622"/>
      <c r="W28" s="622"/>
      <c r="X28" s="622"/>
      <c r="Y28" s="623"/>
      <c r="Z28" s="659">
        <v>5.5</v>
      </c>
      <c r="AA28" s="659"/>
      <c r="AB28" s="659"/>
      <c r="AC28" s="659"/>
      <c r="AD28" s="660">
        <v>5457268</v>
      </c>
      <c r="AE28" s="660"/>
      <c r="AF28" s="660"/>
      <c r="AG28" s="660"/>
      <c r="AH28" s="660"/>
      <c r="AI28" s="660"/>
      <c r="AJ28" s="660"/>
      <c r="AK28" s="660"/>
      <c r="AL28" s="624">
        <v>6.8</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1780625</v>
      </c>
      <c r="CS28" s="622"/>
      <c r="CT28" s="622"/>
      <c r="CU28" s="622"/>
      <c r="CV28" s="622"/>
      <c r="CW28" s="622"/>
      <c r="CX28" s="622"/>
      <c r="CY28" s="623"/>
      <c r="CZ28" s="624">
        <v>1.3</v>
      </c>
      <c r="DA28" s="636"/>
      <c r="DB28" s="636"/>
      <c r="DC28" s="637"/>
      <c r="DD28" s="627">
        <v>1780625</v>
      </c>
      <c r="DE28" s="622"/>
      <c r="DF28" s="622"/>
      <c r="DG28" s="622"/>
      <c r="DH28" s="622"/>
      <c r="DI28" s="622"/>
      <c r="DJ28" s="622"/>
      <c r="DK28" s="623"/>
      <c r="DL28" s="627">
        <v>1780625</v>
      </c>
      <c r="DM28" s="622"/>
      <c r="DN28" s="622"/>
      <c r="DO28" s="622"/>
      <c r="DP28" s="622"/>
      <c r="DQ28" s="622"/>
      <c r="DR28" s="622"/>
      <c r="DS28" s="622"/>
      <c r="DT28" s="622"/>
      <c r="DU28" s="622"/>
      <c r="DV28" s="623"/>
      <c r="DW28" s="624">
        <v>2.2000000000000002</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839351</v>
      </c>
      <c r="S29" s="622"/>
      <c r="T29" s="622"/>
      <c r="U29" s="622"/>
      <c r="V29" s="622"/>
      <c r="W29" s="622"/>
      <c r="X29" s="622"/>
      <c r="Y29" s="623"/>
      <c r="Z29" s="659">
        <v>0.6</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1780625</v>
      </c>
      <c r="CS29" s="634"/>
      <c r="CT29" s="634"/>
      <c r="CU29" s="634"/>
      <c r="CV29" s="634"/>
      <c r="CW29" s="634"/>
      <c r="CX29" s="634"/>
      <c r="CY29" s="635"/>
      <c r="CZ29" s="624">
        <v>1.3</v>
      </c>
      <c r="DA29" s="636"/>
      <c r="DB29" s="636"/>
      <c r="DC29" s="637"/>
      <c r="DD29" s="627">
        <v>1780625</v>
      </c>
      <c r="DE29" s="634"/>
      <c r="DF29" s="634"/>
      <c r="DG29" s="634"/>
      <c r="DH29" s="634"/>
      <c r="DI29" s="634"/>
      <c r="DJ29" s="634"/>
      <c r="DK29" s="635"/>
      <c r="DL29" s="627">
        <v>1780625</v>
      </c>
      <c r="DM29" s="634"/>
      <c r="DN29" s="634"/>
      <c r="DO29" s="634"/>
      <c r="DP29" s="634"/>
      <c r="DQ29" s="634"/>
      <c r="DR29" s="634"/>
      <c r="DS29" s="634"/>
      <c r="DT29" s="634"/>
      <c r="DU29" s="634"/>
      <c r="DV29" s="635"/>
      <c r="DW29" s="624">
        <v>2.2000000000000002</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26546773</v>
      </c>
      <c r="S30" s="622"/>
      <c r="T30" s="622"/>
      <c r="U30" s="622"/>
      <c r="V30" s="622"/>
      <c r="W30" s="622"/>
      <c r="X30" s="622"/>
      <c r="Y30" s="623"/>
      <c r="Z30" s="659">
        <v>18.8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1464704</v>
      </c>
      <c r="CS30" s="622"/>
      <c r="CT30" s="622"/>
      <c r="CU30" s="622"/>
      <c r="CV30" s="622"/>
      <c r="CW30" s="622"/>
      <c r="CX30" s="622"/>
      <c r="CY30" s="623"/>
      <c r="CZ30" s="624">
        <v>1.1000000000000001</v>
      </c>
      <c r="DA30" s="636"/>
      <c r="DB30" s="636"/>
      <c r="DC30" s="637"/>
      <c r="DD30" s="627">
        <v>1464704</v>
      </c>
      <c r="DE30" s="622"/>
      <c r="DF30" s="622"/>
      <c r="DG30" s="622"/>
      <c r="DH30" s="622"/>
      <c r="DI30" s="622"/>
      <c r="DJ30" s="622"/>
      <c r="DK30" s="623"/>
      <c r="DL30" s="627">
        <v>1464704</v>
      </c>
      <c r="DM30" s="622"/>
      <c r="DN30" s="622"/>
      <c r="DO30" s="622"/>
      <c r="DP30" s="622"/>
      <c r="DQ30" s="622"/>
      <c r="DR30" s="622"/>
      <c r="DS30" s="622"/>
      <c r="DT30" s="622"/>
      <c r="DU30" s="622"/>
      <c r="DV30" s="623"/>
      <c r="DW30" s="624">
        <v>1.8</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21724139</v>
      </c>
      <c r="S31" s="622"/>
      <c r="T31" s="622"/>
      <c r="U31" s="622"/>
      <c r="V31" s="622"/>
      <c r="W31" s="622"/>
      <c r="X31" s="622"/>
      <c r="Y31" s="623"/>
      <c r="Z31" s="659">
        <v>15.4</v>
      </c>
      <c r="AA31" s="659"/>
      <c r="AB31" s="659"/>
      <c r="AC31" s="659"/>
      <c r="AD31" s="660">
        <v>19940614</v>
      </c>
      <c r="AE31" s="660"/>
      <c r="AF31" s="660"/>
      <c r="AG31" s="660"/>
      <c r="AH31" s="660"/>
      <c r="AI31" s="660"/>
      <c r="AJ31" s="660"/>
      <c r="AK31" s="660"/>
      <c r="AL31" s="624">
        <v>24.7</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98.9</v>
      </c>
      <c r="BH31" s="684"/>
      <c r="BI31" s="684"/>
      <c r="BJ31" s="684"/>
      <c r="BK31" s="684"/>
      <c r="BL31" s="684"/>
      <c r="BM31" s="685">
        <v>97.9</v>
      </c>
      <c r="BN31" s="684"/>
      <c r="BO31" s="684"/>
      <c r="BP31" s="684"/>
      <c r="BQ31" s="686"/>
      <c r="BR31" s="683">
        <v>99.2</v>
      </c>
      <c r="BS31" s="684"/>
      <c r="BT31" s="684"/>
      <c r="BU31" s="684"/>
      <c r="BV31" s="684"/>
      <c r="BW31" s="684"/>
      <c r="BX31" s="685">
        <v>98.1</v>
      </c>
      <c r="BY31" s="684"/>
      <c r="BZ31" s="684"/>
      <c r="CA31" s="684"/>
      <c r="CB31" s="686"/>
      <c r="CD31" s="642"/>
      <c r="CE31" s="643"/>
      <c r="CF31" s="618" t="s">
        <v>300</v>
      </c>
      <c r="CG31" s="619"/>
      <c r="CH31" s="619"/>
      <c r="CI31" s="619"/>
      <c r="CJ31" s="619"/>
      <c r="CK31" s="619"/>
      <c r="CL31" s="619"/>
      <c r="CM31" s="619"/>
      <c r="CN31" s="619"/>
      <c r="CO31" s="619"/>
      <c r="CP31" s="619"/>
      <c r="CQ31" s="620"/>
      <c r="CR31" s="621">
        <v>315921</v>
      </c>
      <c r="CS31" s="634"/>
      <c r="CT31" s="634"/>
      <c r="CU31" s="634"/>
      <c r="CV31" s="634"/>
      <c r="CW31" s="634"/>
      <c r="CX31" s="634"/>
      <c r="CY31" s="635"/>
      <c r="CZ31" s="624">
        <v>0.2</v>
      </c>
      <c r="DA31" s="636"/>
      <c r="DB31" s="636"/>
      <c r="DC31" s="637"/>
      <c r="DD31" s="627">
        <v>315921</v>
      </c>
      <c r="DE31" s="634"/>
      <c r="DF31" s="634"/>
      <c r="DG31" s="634"/>
      <c r="DH31" s="634"/>
      <c r="DI31" s="634"/>
      <c r="DJ31" s="634"/>
      <c r="DK31" s="635"/>
      <c r="DL31" s="627">
        <v>315921</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12649491</v>
      </c>
      <c r="S32" s="622"/>
      <c r="T32" s="622"/>
      <c r="U32" s="622"/>
      <c r="V32" s="622"/>
      <c r="W32" s="622"/>
      <c r="X32" s="622"/>
      <c r="Y32" s="623"/>
      <c r="Z32" s="659">
        <v>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98.8</v>
      </c>
      <c r="BH32" s="634"/>
      <c r="BI32" s="634"/>
      <c r="BJ32" s="634"/>
      <c r="BK32" s="634"/>
      <c r="BL32" s="634"/>
      <c r="BM32" s="625">
        <v>97.8</v>
      </c>
      <c r="BN32" s="634"/>
      <c r="BO32" s="634"/>
      <c r="BP32" s="634"/>
      <c r="BQ32" s="657"/>
      <c r="BR32" s="687">
        <v>99.2</v>
      </c>
      <c r="BS32" s="634"/>
      <c r="BT32" s="634"/>
      <c r="BU32" s="634"/>
      <c r="BV32" s="634"/>
      <c r="BW32" s="634"/>
      <c r="BX32" s="625">
        <v>98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4139200</v>
      </c>
      <c r="S33" s="622"/>
      <c r="T33" s="622"/>
      <c r="U33" s="622"/>
      <c r="V33" s="622"/>
      <c r="W33" s="622"/>
      <c r="X33" s="622"/>
      <c r="Y33" s="623"/>
      <c r="Z33" s="659">
        <v>2.9</v>
      </c>
      <c r="AA33" s="659"/>
      <c r="AB33" s="659"/>
      <c r="AC33" s="659"/>
      <c r="AD33" s="660">
        <v>2799710</v>
      </c>
      <c r="AE33" s="660"/>
      <c r="AF33" s="660"/>
      <c r="AG33" s="660"/>
      <c r="AH33" s="660"/>
      <c r="AI33" s="660"/>
      <c r="AJ33" s="660"/>
      <c r="AK33" s="660"/>
      <c r="AL33" s="624">
        <v>3.5</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t="s">
        <v>122</v>
      </c>
      <c r="BH33" s="606"/>
      <c r="BI33" s="606"/>
      <c r="BJ33" s="606"/>
      <c r="BK33" s="606"/>
      <c r="BL33" s="606"/>
      <c r="BM33" s="652" t="s">
        <v>122</v>
      </c>
      <c r="BN33" s="606"/>
      <c r="BO33" s="606"/>
      <c r="BP33" s="606"/>
      <c r="BQ33" s="669"/>
      <c r="BR33" s="682" t="s">
        <v>122</v>
      </c>
      <c r="BS33" s="606"/>
      <c r="BT33" s="606"/>
      <c r="BU33" s="606"/>
      <c r="BV33" s="606"/>
      <c r="BW33" s="606"/>
      <c r="BX33" s="652" t="s">
        <v>122</v>
      </c>
      <c r="BY33" s="606"/>
      <c r="BZ33" s="606"/>
      <c r="CA33" s="606"/>
      <c r="CB33" s="669"/>
      <c r="CD33" s="618" t="s">
        <v>307</v>
      </c>
      <c r="CE33" s="619"/>
      <c r="CF33" s="619"/>
      <c r="CG33" s="619"/>
      <c r="CH33" s="619"/>
      <c r="CI33" s="619"/>
      <c r="CJ33" s="619"/>
      <c r="CK33" s="619"/>
      <c r="CL33" s="619"/>
      <c r="CM33" s="619"/>
      <c r="CN33" s="619"/>
      <c r="CO33" s="619"/>
      <c r="CP33" s="619"/>
      <c r="CQ33" s="620"/>
      <c r="CR33" s="621">
        <v>55000989</v>
      </c>
      <c r="CS33" s="634"/>
      <c r="CT33" s="634"/>
      <c r="CU33" s="634"/>
      <c r="CV33" s="634"/>
      <c r="CW33" s="634"/>
      <c r="CX33" s="634"/>
      <c r="CY33" s="635"/>
      <c r="CZ33" s="624">
        <v>40.1</v>
      </c>
      <c r="DA33" s="636"/>
      <c r="DB33" s="636"/>
      <c r="DC33" s="637"/>
      <c r="DD33" s="627">
        <v>43381570</v>
      </c>
      <c r="DE33" s="634"/>
      <c r="DF33" s="634"/>
      <c r="DG33" s="634"/>
      <c r="DH33" s="634"/>
      <c r="DI33" s="634"/>
      <c r="DJ33" s="634"/>
      <c r="DK33" s="635"/>
      <c r="DL33" s="627">
        <v>30788065</v>
      </c>
      <c r="DM33" s="634"/>
      <c r="DN33" s="634"/>
      <c r="DO33" s="634"/>
      <c r="DP33" s="634"/>
      <c r="DQ33" s="634"/>
      <c r="DR33" s="634"/>
      <c r="DS33" s="634"/>
      <c r="DT33" s="634"/>
      <c r="DU33" s="634"/>
      <c r="DV33" s="635"/>
      <c r="DW33" s="624">
        <v>38.1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185513</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29543284</v>
      </c>
      <c r="CS34" s="622"/>
      <c r="CT34" s="622"/>
      <c r="CU34" s="622"/>
      <c r="CV34" s="622"/>
      <c r="CW34" s="622"/>
      <c r="CX34" s="622"/>
      <c r="CY34" s="623"/>
      <c r="CZ34" s="624">
        <v>21.5</v>
      </c>
      <c r="DA34" s="636"/>
      <c r="DB34" s="636"/>
      <c r="DC34" s="637"/>
      <c r="DD34" s="627">
        <v>24904328</v>
      </c>
      <c r="DE34" s="622"/>
      <c r="DF34" s="622"/>
      <c r="DG34" s="622"/>
      <c r="DH34" s="622"/>
      <c r="DI34" s="622"/>
      <c r="DJ34" s="622"/>
      <c r="DK34" s="623"/>
      <c r="DL34" s="627">
        <v>21897288</v>
      </c>
      <c r="DM34" s="622"/>
      <c r="DN34" s="622"/>
      <c r="DO34" s="622"/>
      <c r="DP34" s="622"/>
      <c r="DQ34" s="622"/>
      <c r="DR34" s="622"/>
      <c r="DS34" s="622"/>
      <c r="DT34" s="622"/>
      <c r="DU34" s="622"/>
      <c r="DV34" s="623"/>
      <c r="DW34" s="624">
        <v>27.1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4614854</v>
      </c>
      <c r="S35" s="622"/>
      <c r="T35" s="622"/>
      <c r="U35" s="622"/>
      <c r="V35" s="622"/>
      <c r="W35" s="622"/>
      <c r="X35" s="622"/>
      <c r="Y35" s="623"/>
      <c r="Z35" s="659">
        <v>3.3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866112</v>
      </c>
      <c r="CS35" s="634"/>
      <c r="CT35" s="634"/>
      <c r="CU35" s="634"/>
      <c r="CV35" s="634"/>
      <c r="CW35" s="634"/>
      <c r="CX35" s="634"/>
      <c r="CY35" s="635"/>
      <c r="CZ35" s="624">
        <v>0.6</v>
      </c>
      <c r="DA35" s="636"/>
      <c r="DB35" s="636"/>
      <c r="DC35" s="637"/>
      <c r="DD35" s="627">
        <v>830394</v>
      </c>
      <c r="DE35" s="634"/>
      <c r="DF35" s="634"/>
      <c r="DG35" s="634"/>
      <c r="DH35" s="634"/>
      <c r="DI35" s="634"/>
      <c r="DJ35" s="634"/>
      <c r="DK35" s="635"/>
      <c r="DL35" s="627">
        <v>830394</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5051844</v>
      </c>
      <c r="S36" s="622"/>
      <c r="T36" s="622"/>
      <c r="U36" s="622"/>
      <c r="V36" s="622"/>
      <c r="W36" s="622"/>
      <c r="X36" s="622"/>
      <c r="Y36" s="623"/>
      <c r="Z36" s="659">
        <v>3.6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5074777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288113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10938679</v>
      </c>
      <c r="CS36" s="622"/>
      <c r="CT36" s="622"/>
      <c r="CU36" s="622"/>
      <c r="CV36" s="622"/>
      <c r="CW36" s="622"/>
      <c r="CX36" s="622"/>
      <c r="CY36" s="623"/>
      <c r="CZ36" s="624">
        <v>8</v>
      </c>
      <c r="DA36" s="636"/>
      <c r="DB36" s="636"/>
      <c r="DC36" s="637"/>
      <c r="DD36" s="627">
        <v>7348541</v>
      </c>
      <c r="DE36" s="622"/>
      <c r="DF36" s="622"/>
      <c r="DG36" s="622"/>
      <c r="DH36" s="622"/>
      <c r="DI36" s="622"/>
      <c r="DJ36" s="622"/>
      <c r="DK36" s="623"/>
      <c r="DL36" s="627">
        <v>4826957</v>
      </c>
      <c r="DM36" s="622"/>
      <c r="DN36" s="622"/>
      <c r="DO36" s="622"/>
      <c r="DP36" s="622"/>
      <c r="DQ36" s="622"/>
      <c r="DR36" s="622"/>
      <c r="DS36" s="622"/>
      <c r="DT36" s="622"/>
      <c r="DU36" s="622"/>
      <c r="DV36" s="623"/>
      <c r="DW36" s="624">
        <v>6</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4406332</v>
      </c>
      <c r="S37" s="622"/>
      <c r="T37" s="622"/>
      <c r="U37" s="622"/>
      <c r="V37" s="622"/>
      <c r="W37" s="622"/>
      <c r="X37" s="622"/>
      <c r="Y37" s="623"/>
      <c r="Z37" s="659">
        <v>3.1</v>
      </c>
      <c r="AA37" s="659"/>
      <c r="AB37" s="659"/>
      <c r="AC37" s="659"/>
      <c r="AD37" s="660">
        <v>8067</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460230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288113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1482134</v>
      </c>
      <c r="CS37" s="634"/>
      <c r="CT37" s="634"/>
      <c r="CU37" s="634"/>
      <c r="CV37" s="634"/>
      <c r="CW37" s="634"/>
      <c r="CX37" s="634"/>
      <c r="CY37" s="635"/>
      <c r="CZ37" s="624">
        <v>1.1000000000000001</v>
      </c>
      <c r="DA37" s="636"/>
      <c r="DB37" s="636"/>
      <c r="DC37" s="637"/>
      <c r="DD37" s="627">
        <v>1482134</v>
      </c>
      <c r="DE37" s="634"/>
      <c r="DF37" s="634"/>
      <c r="DG37" s="634"/>
      <c r="DH37" s="634"/>
      <c r="DI37" s="634"/>
      <c r="DJ37" s="634"/>
      <c r="DK37" s="635"/>
      <c r="DL37" s="627">
        <v>1069076</v>
      </c>
      <c r="DM37" s="634"/>
      <c r="DN37" s="634"/>
      <c r="DO37" s="634"/>
      <c r="DP37" s="634"/>
      <c r="DQ37" s="634"/>
      <c r="DR37" s="634"/>
      <c r="DS37" s="634"/>
      <c r="DT37" s="634"/>
      <c r="DU37" s="634"/>
      <c r="DV37" s="635"/>
      <c r="DW37" s="624">
        <v>1.3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t="s">
        <v>122</v>
      </c>
      <c r="S38" s="622"/>
      <c r="T38" s="622"/>
      <c r="U38" s="622"/>
      <c r="V38" s="622"/>
      <c r="W38" s="622"/>
      <c r="X38" s="622"/>
      <c r="Y38" s="623"/>
      <c r="Z38" s="659" t="s">
        <v>122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44124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20830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5074777</v>
      </c>
      <c r="CS38" s="622"/>
      <c r="CT38" s="622"/>
      <c r="CU38" s="622"/>
      <c r="CV38" s="622"/>
      <c r="CW38" s="622"/>
      <c r="CX38" s="622"/>
      <c r="CY38" s="623"/>
      <c r="CZ38" s="624">
        <v>3.7</v>
      </c>
      <c r="DA38" s="636"/>
      <c r="DB38" s="636"/>
      <c r="DC38" s="637"/>
      <c r="DD38" s="627">
        <v>4204237</v>
      </c>
      <c r="DE38" s="622"/>
      <c r="DF38" s="622"/>
      <c r="DG38" s="622"/>
      <c r="DH38" s="622"/>
      <c r="DI38" s="622"/>
      <c r="DJ38" s="622"/>
      <c r="DK38" s="623"/>
      <c r="DL38" s="627">
        <v>3230426</v>
      </c>
      <c r="DM38" s="622"/>
      <c r="DN38" s="622"/>
      <c r="DO38" s="622"/>
      <c r="DP38" s="622"/>
      <c r="DQ38" s="622"/>
      <c r="DR38" s="622"/>
      <c r="DS38" s="622"/>
      <c r="DT38" s="622"/>
      <c r="DU38" s="622"/>
      <c r="DV38" s="623"/>
      <c r="DW38" s="624">
        <v>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26589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7371837</v>
      </c>
      <c r="CS39" s="634"/>
      <c r="CT39" s="634"/>
      <c r="CU39" s="634"/>
      <c r="CV39" s="634"/>
      <c r="CW39" s="634"/>
      <c r="CX39" s="634"/>
      <c r="CY39" s="635"/>
      <c r="CZ39" s="624">
        <v>5.4</v>
      </c>
      <c r="DA39" s="636"/>
      <c r="DB39" s="636"/>
      <c r="DC39" s="637"/>
      <c r="DD39" s="627">
        <v>6091070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179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1206300</v>
      </c>
      <c r="CS40" s="622"/>
      <c r="CT40" s="622"/>
      <c r="CU40" s="622"/>
      <c r="CV40" s="622"/>
      <c r="CW40" s="622"/>
      <c r="CX40" s="622"/>
      <c r="CY40" s="623"/>
      <c r="CZ40" s="624">
        <v>0.9</v>
      </c>
      <c r="DA40" s="636"/>
      <c r="DB40" s="636"/>
      <c r="DC40" s="637"/>
      <c r="DD40" s="627">
        <v>3000</v>
      </c>
      <c r="DE40" s="622"/>
      <c r="DF40" s="622"/>
      <c r="DG40" s="622"/>
      <c r="DH40" s="622"/>
      <c r="DI40" s="622"/>
      <c r="DJ40" s="622"/>
      <c r="DK40" s="623"/>
      <c r="DL40" s="627">
        <v>3000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141298669</v>
      </c>
      <c r="S41" s="646"/>
      <c r="T41" s="646"/>
      <c r="U41" s="646"/>
      <c r="V41" s="646"/>
      <c r="W41" s="646"/>
      <c r="X41" s="646"/>
      <c r="Y41" s="649"/>
      <c r="Z41" s="650">
        <v>100</v>
      </c>
      <c r="AA41" s="650"/>
      <c r="AB41" s="650"/>
      <c r="AC41" s="650"/>
      <c r="AD41" s="651">
        <v>80709926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1502502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3067921</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281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38482654</v>
      </c>
      <c r="CS42" s="634"/>
      <c r="CT42" s="634"/>
      <c r="CU42" s="634"/>
      <c r="CV42" s="634"/>
      <c r="CW42" s="634"/>
      <c r="CX42" s="634"/>
      <c r="CY42" s="635"/>
      <c r="CZ42" s="624">
        <v>28</v>
      </c>
      <c r="DA42" s="636"/>
      <c r="DB42" s="636"/>
      <c r="DC42" s="637"/>
      <c r="DD42" s="627">
        <v>16621222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237374</v>
      </c>
      <c r="CS43" s="634"/>
      <c r="CT43" s="634"/>
      <c r="CU43" s="634"/>
      <c r="CV43" s="634"/>
      <c r="CW43" s="634"/>
      <c r="CX43" s="634"/>
      <c r="CY43" s="635"/>
      <c r="CZ43" s="624">
        <v>0.2</v>
      </c>
      <c r="DA43" s="636"/>
      <c r="DB43" s="636"/>
      <c r="DC43" s="637"/>
      <c r="DD43" s="627">
        <v>237374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38482654</v>
      </c>
      <c r="CS44" s="622"/>
      <c r="CT44" s="622"/>
      <c r="CU44" s="622"/>
      <c r="CV44" s="622"/>
      <c r="CW44" s="622"/>
      <c r="CX44" s="622"/>
      <c r="CY44" s="623"/>
      <c r="CZ44" s="624">
        <v>28</v>
      </c>
      <c r="DA44" s="625"/>
      <c r="DB44" s="625"/>
      <c r="DC44" s="626"/>
      <c r="DD44" s="627">
        <v>16621222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26450319</v>
      </c>
      <c r="CS45" s="634"/>
      <c r="CT45" s="634"/>
      <c r="CU45" s="634"/>
      <c r="CV45" s="634"/>
      <c r="CW45" s="634"/>
      <c r="CX45" s="634"/>
      <c r="CY45" s="635"/>
      <c r="CZ45" s="624">
        <v>19.3</v>
      </c>
      <c r="DA45" s="636"/>
      <c r="DB45" s="636"/>
      <c r="DC45" s="637"/>
      <c r="DD45" s="627">
        <v>6407935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12032335</v>
      </c>
      <c r="CS46" s="622"/>
      <c r="CT46" s="622"/>
      <c r="CU46" s="622"/>
      <c r="CV46" s="622"/>
      <c r="CW46" s="622"/>
      <c r="CX46" s="622"/>
      <c r="CY46" s="623"/>
      <c r="CZ46" s="624">
        <v>8.8000000000000007</v>
      </c>
      <c r="DA46" s="625"/>
      <c r="DB46" s="625"/>
      <c r="DC46" s="626"/>
      <c r="DD46" s="627">
        <v>10213287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137272635</v>
      </c>
      <c r="CS49" s="606"/>
      <c r="CT49" s="606"/>
      <c r="CU49" s="606"/>
      <c r="CV49" s="606"/>
      <c r="CW49" s="606"/>
      <c r="CX49" s="606"/>
      <c r="CY49" s="607"/>
      <c r="CZ49" s="608">
        <v>100</v>
      </c>
      <c r="DA49" s="609"/>
      <c r="DB49" s="609"/>
      <c r="DC49" s="610"/>
      <c r="DD49" s="611">
        <v>89646747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v57jItbKHU1tSmHqMa6VtPPqx8yP3KlvrX3et2Ls+YXyOxu4wfNX3BqhYqv+98fRntn3oSL+W+/YjiJqeW6/Zw==" saltValue="m/cvXPxVaiZNC7qxKDRE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76" zoomScale="70" zoomScaleNormal="70" zoomScaleSheetLayoutView="70" workbookViewId="0">
      <selection activeCell="CA116" sqref="CA116:CE116"/>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89" t="s">
        <v>352</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0" t="s">
        <v>353</v>
      </c>
      <c r="DK2" s="1091"/>
      <c r="DL2" s="1091"/>
      <c r="DM2" s="1091"/>
      <c r="DN2" s="1091"/>
      <c r="DO2" s="1092"/>
      <c r="DP2" s="216"/>
      <c r="DQ2" s="1090" t="s">
        <v>354</v>
      </c>
      <c r="DR2" s="1091"/>
      <c r="DS2" s="1091"/>
      <c r="DT2" s="1091"/>
      <c r="DU2" s="1091"/>
      <c r="DV2" s="1091"/>
      <c r="DW2" s="1091"/>
      <c r="DX2" s="1091"/>
      <c r="DY2" s="1091"/>
      <c r="DZ2" s="1092"/>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1" t="s">
        <v>355</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7" t="s">
        <v>357</v>
      </c>
      <c r="B5" s="998"/>
      <c r="C5" s="998"/>
      <c r="D5" s="998"/>
      <c r="E5" s="998"/>
      <c r="F5" s="998"/>
      <c r="G5" s="998"/>
      <c r="H5" s="998"/>
      <c r="I5" s="998"/>
      <c r="J5" s="998"/>
      <c r="K5" s="998"/>
      <c r="L5" s="998"/>
      <c r="M5" s="998"/>
      <c r="N5" s="998"/>
      <c r="O5" s="998"/>
      <c r="P5" s="999"/>
      <c r="Q5" s="1003" t="s">
        <v>358</v>
      </c>
      <c r="R5" s="1004"/>
      <c r="S5" s="1004"/>
      <c r="T5" s="1004"/>
      <c r="U5" s="1005"/>
      <c r="V5" s="1003" t="s">
        <v>359</v>
      </c>
      <c r="W5" s="1004"/>
      <c r="X5" s="1004"/>
      <c r="Y5" s="1004"/>
      <c r="Z5" s="1005"/>
      <c r="AA5" s="1003" t="s">
        <v>360</v>
      </c>
      <c r="AB5" s="1004"/>
      <c r="AC5" s="1004"/>
      <c r="AD5" s="1004"/>
      <c r="AE5" s="1004"/>
      <c r="AF5" s="1093" t="s">
        <v>361</v>
      </c>
      <c r="AG5" s="1004"/>
      <c r="AH5" s="1004"/>
      <c r="AI5" s="1004"/>
      <c r="AJ5" s="1017"/>
      <c r="AK5" s="1004" t="s">
        <v>362</v>
      </c>
      <c r="AL5" s="1004"/>
      <c r="AM5" s="1004"/>
      <c r="AN5" s="1004"/>
      <c r="AO5" s="1005"/>
      <c r="AP5" s="1003" t="s">
        <v>363</v>
      </c>
      <c r="AQ5" s="1004"/>
      <c r="AR5" s="1004"/>
      <c r="AS5" s="1004"/>
      <c r="AT5" s="1005"/>
      <c r="AU5" s="1003" t="s">
        <v>364</v>
      </c>
      <c r="AV5" s="1004"/>
      <c r="AW5" s="1004"/>
      <c r="AX5" s="1004"/>
      <c r="AY5" s="1017"/>
      <c r="AZ5" s="220"/>
      <c r="BA5" s="220"/>
      <c r="BB5" s="220"/>
      <c r="BC5" s="220"/>
      <c r="BD5" s="220"/>
      <c r="BE5" s="221"/>
      <c r="BF5" s="221"/>
      <c r="BG5" s="221"/>
      <c r="BH5" s="221"/>
      <c r="BI5" s="221"/>
      <c r="BJ5" s="221"/>
      <c r="BK5" s="221"/>
      <c r="BL5" s="221"/>
      <c r="BM5" s="221"/>
      <c r="BN5" s="221"/>
      <c r="BO5" s="221"/>
      <c r="BP5" s="221"/>
      <c r="BQ5" s="997" t="s">
        <v>365</v>
      </c>
      <c r="BR5" s="998"/>
      <c r="BS5" s="998"/>
      <c r="BT5" s="998"/>
      <c r="BU5" s="998"/>
      <c r="BV5" s="998"/>
      <c r="BW5" s="998"/>
      <c r="BX5" s="998"/>
      <c r="BY5" s="998"/>
      <c r="BZ5" s="998"/>
      <c r="CA5" s="998"/>
      <c r="CB5" s="998"/>
      <c r="CC5" s="998"/>
      <c r="CD5" s="998"/>
      <c r="CE5" s="998"/>
      <c r="CF5" s="998"/>
      <c r="CG5" s="999"/>
      <c r="CH5" s="1003" t="s">
        <v>366</v>
      </c>
      <c r="CI5" s="1004"/>
      <c r="CJ5" s="1004"/>
      <c r="CK5" s="1004"/>
      <c r="CL5" s="1005"/>
      <c r="CM5" s="1003" t="s">
        <v>367</v>
      </c>
      <c r="CN5" s="1004"/>
      <c r="CO5" s="1004"/>
      <c r="CP5" s="1004"/>
      <c r="CQ5" s="1005"/>
      <c r="CR5" s="1003" t="s">
        <v>368</v>
      </c>
      <c r="CS5" s="1004"/>
      <c r="CT5" s="1004"/>
      <c r="CU5" s="1004"/>
      <c r="CV5" s="1005"/>
      <c r="CW5" s="1003" t="s">
        <v>369</v>
      </c>
      <c r="CX5" s="1004"/>
      <c r="CY5" s="1004"/>
      <c r="CZ5" s="1004"/>
      <c r="DA5" s="1005"/>
      <c r="DB5" s="1003" t="s">
        <v>370</v>
      </c>
      <c r="DC5" s="1004"/>
      <c r="DD5" s="1004"/>
      <c r="DE5" s="1004"/>
      <c r="DF5" s="1005"/>
      <c r="DG5" s="1105" t="s">
        <v>371</v>
      </c>
      <c r="DH5" s="1106"/>
      <c r="DI5" s="1106"/>
      <c r="DJ5" s="1106"/>
      <c r="DK5" s="1107"/>
      <c r="DL5" s="1105" t="s">
        <v>372</v>
      </c>
      <c r="DM5" s="1106"/>
      <c r="DN5" s="1106"/>
      <c r="DO5" s="1106"/>
      <c r="DP5" s="1107"/>
      <c r="DQ5" s="1003" t="s">
        <v>373</v>
      </c>
      <c r="DR5" s="1004"/>
      <c r="DS5" s="1004"/>
      <c r="DT5" s="1004"/>
      <c r="DU5" s="1005"/>
      <c r="DV5" s="1003" t="s">
        <v>364</v>
      </c>
      <c r="DW5" s="1004"/>
      <c r="DX5" s="1004"/>
      <c r="DY5" s="1004"/>
      <c r="DZ5" s="1017"/>
      <c r="EA5" s="222"/>
    </row>
    <row r="6" spans="1:131" s="223" customFormat="1" ht="26.25" customHeight="1" thickBot="1" x14ac:dyDescent="0.2">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094"/>
      <c r="AG6" s="1007"/>
      <c r="AH6" s="1007"/>
      <c r="AI6" s="1007"/>
      <c r="AJ6" s="1018"/>
      <c r="AK6" s="1007"/>
      <c r="AL6" s="1007"/>
      <c r="AM6" s="1007"/>
      <c r="AN6" s="1007"/>
      <c r="AO6" s="1008"/>
      <c r="AP6" s="1006"/>
      <c r="AQ6" s="1007"/>
      <c r="AR6" s="1007"/>
      <c r="AS6" s="1007"/>
      <c r="AT6" s="1008"/>
      <c r="AU6" s="1006"/>
      <c r="AV6" s="1007"/>
      <c r="AW6" s="1007"/>
      <c r="AX6" s="1007"/>
      <c r="AY6" s="1018"/>
      <c r="AZ6" s="220"/>
      <c r="BA6" s="220"/>
      <c r="BB6" s="220"/>
      <c r="BC6" s="220"/>
      <c r="BD6" s="220"/>
      <c r="BE6" s="221"/>
      <c r="BF6" s="221"/>
      <c r="BG6" s="221"/>
      <c r="BH6" s="221"/>
      <c r="BI6" s="221"/>
      <c r="BJ6" s="221"/>
      <c r="BK6" s="221"/>
      <c r="BL6" s="221"/>
      <c r="BM6" s="221"/>
      <c r="BN6" s="221"/>
      <c r="BO6" s="221"/>
      <c r="BP6" s="221"/>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108"/>
      <c r="DH6" s="1109"/>
      <c r="DI6" s="1109"/>
      <c r="DJ6" s="1109"/>
      <c r="DK6" s="1110"/>
      <c r="DL6" s="1108"/>
      <c r="DM6" s="1109"/>
      <c r="DN6" s="1109"/>
      <c r="DO6" s="1109"/>
      <c r="DP6" s="1110"/>
      <c r="DQ6" s="1006"/>
      <c r="DR6" s="1007"/>
      <c r="DS6" s="1007"/>
      <c r="DT6" s="1007"/>
      <c r="DU6" s="1008"/>
      <c r="DV6" s="1006"/>
      <c r="DW6" s="1007"/>
      <c r="DX6" s="1007"/>
      <c r="DY6" s="1007"/>
      <c r="DZ6" s="1018"/>
      <c r="EA6" s="222"/>
    </row>
    <row r="7" spans="1:131" s="223" customFormat="1" ht="26.25" customHeight="1" thickTop="1" x14ac:dyDescent="0.15">
      <c r="A7" s="224">
        <v>1</v>
      </c>
      <c r="B7" s="1049" t="s">
        <v>374</v>
      </c>
      <c r="C7" s="1050"/>
      <c r="D7" s="1050"/>
      <c r="E7" s="1050"/>
      <c r="F7" s="1050"/>
      <c r="G7" s="1050"/>
      <c r="H7" s="1050"/>
      <c r="I7" s="1050"/>
      <c r="J7" s="1050"/>
      <c r="K7" s="1050"/>
      <c r="L7" s="1050"/>
      <c r="M7" s="1050"/>
      <c r="N7" s="1050"/>
      <c r="O7" s="1050"/>
      <c r="P7" s="1051"/>
      <c r="Q7" s="1095">
        <v>142683</v>
      </c>
      <c r="R7" s="1096"/>
      <c r="S7" s="1096"/>
      <c r="T7" s="1096"/>
      <c r="U7" s="1096"/>
      <c r="V7" s="1096">
        <v>138657</v>
      </c>
      <c r="W7" s="1096"/>
      <c r="X7" s="1096"/>
      <c r="Y7" s="1096"/>
      <c r="Z7" s="1096"/>
      <c r="AA7" s="1096">
        <v>4026</v>
      </c>
      <c r="AB7" s="1096"/>
      <c r="AC7" s="1096"/>
      <c r="AD7" s="1096"/>
      <c r="AE7" s="1097"/>
      <c r="AF7" s="1098">
        <v>2574</v>
      </c>
      <c r="AG7" s="1099"/>
      <c r="AH7" s="1099"/>
      <c r="AI7" s="1099"/>
      <c r="AJ7" s="1100"/>
      <c r="AK7" s="1101">
        <v>4615</v>
      </c>
      <c r="AL7" s="1102"/>
      <c r="AM7" s="1102"/>
      <c r="AN7" s="1102"/>
      <c r="AO7" s="1102"/>
      <c r="AP7" s="1102">
        <v>43553</v>
      </c>
      <c r="AQ7" s="1102"/>
      <c r="AR7" s="1102"/>
      <c r="AS7" s="1102"/>
      <c r="AT7" s="1102"/>
      <c r="AU7" s="1103"/>
      <c r="AV7" s="1103"/>
      <c r="AW7" s="1103"/>
      <c r="AX7" s="1103"/>
      <c r="AY7" s="1104"/>
      <c r="AZ7" s="220"/>
      <c r="BA7" s="220"/>
      <c r="BB7" s="220"/>
      <c r="BC7" s="220"/>
      <c r="BD7" s="220"/>
      <c r="BE7" s="221"/>
      <c r="BF7" s="221"/>
      <c r="BG7" s="221"/>
      <c r="BH7" s="221"/>
      <c r="BI7" s="221"/>
      <c r="BJ7" s="221"/>
      <c r="BK7" s="221"/>
      <c r="BL7" s="221"/>
      <c r="BM7" s="221"/>
      <c r="BN7" s="221"/>
      <c r="BO7" s="221"/>
      <c r="BP7" s="221"/>
      <c r="BQ7" s="224">
        <v>1</v>
      </c>
      <c r="BR7" s="225"/>
      <c r="BS7" s="1111" t="s">
        <v>552</v>
      </c>
      <c r="BT7" s="1112"/>
      <c r="BU7" s="1112"/>
      <c r="BV7" s="1112"/>
      <c r="BW7" s="1112"/>
      <c r="BX7" s="1112"/>
      <c r="BY7" s="1112"/>
      <c r="BZ7" s="1112"/>
      <c r="CA7" s="1112"/>
      <c r="CB7" s="1112"/>
      <c r="CC7" s="1112"/>
      <c r="CD7" s="1112"/>
      <c r="CE7" s="1112"/>
      <c r="CF7" s="1112"/>
      <c r="CG7" s="1114"/>
      <c r="CH7" s="1086">
        <v>37</v>
      </c>
      <c r="CI7" s="1087"/>
      <c r="CJ7" s="1087"/>
      <c r="CK7" s="1087"/>
      <c r="CL7" s="1088"/>
      <c r="CM7" s="1086">
        <v>298</v>
      </c>
      <c r="CN7" s="1087"/>
      <c r="CO7" s="1087"/>
      <c r="CP7" s="1087"/>
      <c r="CQ7" s="1088"/>
      <c r="CR7" s="1086">
        <v>50</v>
      </c>
      <c r="CS7" s="1087"/>
      <c r="CT7" s="1087"/>
      <c r="CU7" s="1087"/>
      <c r="CV7" s="1088"/>
      <c r="CW7" s="1086">
        <v>177</v>
      </c>
      <c r="CX7" s="1087"/>
      <c r="CY7" s="1087"/>
      <c r="CZ7" s="1087"/>
      <c r="DA7" s="1088"/>
      <c r="DB7" s="1086" t="s">
        <v>482</v>
      </c>
      <c r="DC7" s="1087"/>
      <c r="DD7" s="1087"/>
      <c r="DE7" s="1087"/>
      <c r="DF7" s="1088"/>
      <c r="DG7" s="1086" t="s">
        <v>482</v>
      </c>
      <c r="DH7" s="1087"/>
      <c r="DI7" s="1087"/>
      <c r="DJ7" s="1087"/>
      <c r="DK7" s="1088"/>
      <c r="DL7" s="1086" t="s">
        <v>482</v>
      </c>
      <c r="DM7" s="1087"/>
      <c r="DN7" s="1087"/>
      <c r="DO7" s="1087"/>
      <c r="DP7" s="1088"/>
      <c r="DQ7" s="1086"/>
      <c r="DR7" s="1087"/>
      <c r="DS7" s="1087"/>
      <c r="DT7" s="1087"/>
      <c r="DU7" s="1088"/>
      <c r="DV7" s="1111"/>
      <c r="DW7" s="1112"/>
      <c r="DX7" s="1112"/>
      <c r="DY7" s="1112"/>
      <c r="DZ7" s="1113"/>
      <c r="EA7" s="222"/>
    </row>
    <row r="8" spans="1:131" s="223" customFormat="1" ht="26.25" customHeight="1" x14ac:dyDescent="0.15">
      <c r="A8" s="226">
        <v>2</v>
      </c>
      <c r="B8" s="1032"/>
      <c r="C8" s="1033"/>
      <c r="D8" s="1033"/>
      <c r="E8" s="1033"/>
      <c r="F8" s="1033"/>
      <c r="G8" s="1033"/>
      <c r="H8" s="1033"/>
      <c r="I8" s="1033"/>
      <c r="J8" s="1033"/>
      <c r="K8" s="1033"/>
      <c r="L8" s="1033"/>
      <c r="M8" s="1033"/>
      <c r="N8" s="1033"/>
      <c r="O8" s="1033"/>
      <c r="P8" s="1034"/>
      <c r="Q8" s="1040"/>
      <c r="R8" s="1041"/>
      <c r="S8" s="1041"/>
      <c r="T8" s="1041"/>
      <c r="U8" s="1041"/>
      <c r="V8" s="1041"/>
      <c r="W8" s="1041"/>
      <c r="X8" s="1041"/>
      <c r="Y8" s="1041"/>
      <c r="Z8" s="1041"/>
      <c r="AA8" s="1041"/>
      <c r="AB8" s="1041"/>
      <c r="AC8" s="1041"/>
      <c r="AD8" s="1041"/>
      <c r="AE8" s="1042"/>
      <c r="AF8" s="1037"/>
      <c r="AG8" s="1038"/>
      <c r="AH8" s="1038"/>
      <c r="AI8" s="1038"/>
      <c r="AJ8" s="1039"/>
      <c r="AK8" s="1082"/>
      <c r="AL8" s="1083"/>
      <c r="AM8" s="1083"/>
      <c r="AN8" s="1083"/>
      <c r="AO8" s="1083"/>
      <c r="AP8" s="1083"/>
      <c r="AQ8" s="1083"/>
      <c r="AR8" s="1083"/>
      <c r="AS8" s="1083"/>
      <c r="AT8" s="1083"/>
      <c r="AU8" s="1084"/>
      <c r="AV8" s="1084"/>
      <c r="AW8" s="1084"/>
      <c r="AX8" s="1084"/>
      <c r="AY8" s="1085"/>
      <c r="AZ8" s="220"/>
      <c r="BA8" s="220"/>
      <c r="BB8" s="220"/>
      <c r="BC8" s="220"/>
      <c r="BD8" s="220"/>
      <c r="BE8" s="221"/>
      <c r="BF8" s="221"/>
      <c r="BG8" s="221"/>
      <c r="BH8" s="221"/>
      <c r="BI8" s="221"/>
      <c r="BJ8" s="221"/>
      <c r="BK8" s="221"/>
      <c r="BL8" s="221"/>
      <c r="BM8" s="221"/>
      <c r="BN8" s="221"/>
      <c r="BO8" s="221"/>
      <c r="BP8" s="221"/>
      <c r="BQ8" s="226">
        <v>2</v>
      </c>
      <c r="BR8" s="227"/>
      <c r="BS8" s="994" t="s">
        <v>549</v>
      </c>
      <c r="BT8" s="995"/>
      <c r="BU8" s="995"/>
      <c r="BV8" s="995"/>
      <c r="BW8" s="995"/>
      <c r="BX8" s="995"/>
      <c r="BY8" s="995"/>
      <c r="BZ8" s="995"/>
      <c r="CA8" s="995"/>
      <c r="CB8" s="995"/>
      <c r="CC8" s="995"/>
      <c r="CD8" s="995"/>
      <c r="CE8" s="995"/>
      <c r="CF8" s="995"/>
      <c r="CG8" s="1016"/>
      <c r="CH8" s="991">
        <v>-6</v>
      </c>
      <c r="CI8" s="992"/>
      <c r="CJ8" s="992"/>
      <c r="CK8" s="992"/>
      <c r="CL8" s="993"/>
      <c r="CM8" s="991">
        <v>553</v>
      </c>
      <c r="CN8" s="992"/>
      <c r="CO8" s="992"/>
      <c r="CP8" s="992"/>
      <c r="CQ8" s="993"/>
      <c r="CR8" s="991">
        <v>500</v>
      </c>
      <c r="CS8" s="992"/>
      <c r="CT8" s="992"/>
      <c r="CU8" s="992"/>
      <c r="CV8" s="993"/>
      <c r="CW8" s="991">
        <v>89</v>
      </c>
      <c r="CX8" s="992"/>
      <c r="CY8" s="992"/>
      <c r="CZ8" s="992"/>
      <c r="DA8" s="993"/>
      <c r="DB8" s="991" t="s">
        <v>482</v>
      </c>
      <c r="DC8" s="992"/>
      <c r="DD8" s="992"/>
      <c r="DE8" s="992"/>
      <c r="DF8" s="993"/>
      <c r="DG8" s="991" t="s">
        <v>482</v>
      </c>
      <c r="DH8" s="992"/>
      <c r="DI8" s="992"/>
      <c r="DJ8" s="992"/>
      <c r="DK8" s="993"/>
      <c r="DL8" s="991" t="s">
        <v>482</v>
      </c>
      <c r="DM8" s="992"/>
      <c r="DN8" s="992"/>
      <c r="DO8" s="992"/>
      <c r="DP8" s="993"/>
      <c r="DQ8" s="991"/>
      <c r="DR8" s="992"/>
      <c r="DS8" s="992"/>
      <c r="DT8" s="992"/>
      <c r="DU8" s="993"/>
      <c r="DV8" s="994"/>
      <c r="DW8" s="995"/>
      <c r="DX8" s="995"/>
      <c r="DY8" s="995"/>
      <c r="DZ8" s="996"/>
      <c r="EA8" s="222"/>
    </row>
    <row r="9" spans="1:131" s="223" customFormat="1" ht="26.25" customHeight="1" x14ac:dyDescent="0.15">
      <c r="A9" s="226">
        <v>3</v>
      </c>
      <c r="B9" s="1032"/>
      <c r="C9" s="1033"/>
      <c r="D9" s="1033"/>
      <c r="E9" s="1033"/>
      <c r="F9" s="1033"/>
      <c r="G9" s="1033"/>
      <c r="H9" s="1033"/>
      <c r="I9" s="1033"/>
      <c r="J9" s="1033"/>
      <c r="K9" s="1033"/>
      <c r="L9" s="1033"/>
      <c r="M9" s="1033"/>
      <c r="N9" s="1033"/>
      <c r="O9" s="1033"/>
      <c r="P9" s="1034"/>
      <c r="Q9" s="1040"/>
      <c r="R9" s="1041"/>
      <c r="S9" s="1041"/>
      <c r="T9" s="1041"/>
      <c r="U9" s="1041"/>
      <c r="V9" s="1041"/>
      <c r="W9" s="1041"/>
      <c r="X9" s="1041"/>
      <c r="Y9" s="1041"/>
      <c r="Z9" s="1041"/>
      <c r="AA9" s="1041"/>
      <c r="AB9" s="1041"/>
      <c r="AC9" s="1041"/>
      <c r="AD9" s="1041"/>
      <c r="AE9" s="1042"/>
      <c r="AF9" s="1037"/>
      <c r="AG9" s="1038"/>
      <c r="AH9" s="1038"/>
      <c r="AI9" s="1038"/>
      <c r="AJ9" s="1039"/>
      <c r="AK9" s="1082"/>
      <c r="AL9" s="1083"/>
      <c r="AM9" s="1083"/>
      <c r="AN9" s="1083"/>
      <c r="AO9" s="1083"/>
      <c r="AP9" s="1083"/>
      <c r="AQ9" s="1083"/>
      <c r="AR9" s="1083"/>
      <c r="AS9" s="1083"/>
      <c r="AT9" s="1083"/>
      <c r="AU9" s="1084"/>
      <c r="AV9" s="1084"/>
      <c r="AW9" s="1084"/>
      <c r="AX9" s="1084"/>
      <c r="AY9" s="1085"/>
      <c r="AZ9" s="220"/>
      <c r="BA9" s="220"/>
      <c r="BB9" s="220"/>
      <c r="BC9" s="220"/>
      <c r="BD9" s="220"/>
      <c r="BE9" s="221"/>
      <c r="BF9" s="221"/>
      <c r="BG9" s="221"/>
      <c r="BH9" s="221"/>
      <c r="BI9" s="221"/>
      <c r="BJ9" s="221"/>
      <c r="BK9" s="221"/>
      <c r="BL9" s="221"/>
      <c r="BM9" s="221"/>
      <c r="BN9" s="221"/>
      <c r="BO9" s="221"/>
      <c r="BP9" s="221"/>
      <c r="BQ9" s="226">
        <v>3</v>
      </c>
      <c r="BR9" s="227"/>
      <c r="BS9" s="994" t="s">
        <v>550</v>
      </c>
      <c r="BT9" s="995"/>
      <c r="BU9" s="995"/>
      <c r="BV9" s="995"/>
      <c r="BW9" s="995"/>
      <c r="BX9" s="995"/>
      <c r="BY9" s="995"/>
      <c r="BZ9" s="995"/>
      <c r="CA9" s="995"/>
      <c r="CB9" s="995"/>
      <c r="CC9" s="995"/>
      <c r="CD9" s="995"/>
      <c r="CE9" s="995"/>
      <c r="CF9" s="995"/>
      <c r="CG9" s="1016"/>
      <c r="CH9" s="991">
        <v>145</v>
      </c>
      <c r="CI9" s="992"/>
      <c r="CJ9" s="992"/>
      <c r="CK9" s="992"/>
      <c r="CL9" s="993"/>
      <c r="CM9" s="991">
        <v>4052</v>
      </c>
      <c r="CN9" s="992"/>
      <c r="CO9" s="992"/>
      <c r="CP9" s="992"/>
      <c r="CQ9" s="993"/>
      <c r="CR9" s="991">
        <v>550</v>
      </c>
      <c r="CS9" s="992"/>
      <c r="CT9" s="992"/>
      <c r="CU9" s="992"/>
      <c r="CV9" s="993"/>
      <c r="CW9" s="991" t="s">
        <v>482</v>
      </c>
      <c r="CX9" s="992"/>
      <c r="CY9" s="992"/>
      <c r="CZ9" s="992"/>
      <c r="DA9" s="993"/>
      <c r="DB9" s="991" t="s">
        <v>482</v>
      </c>
      <c r="DC9" s="992"/>
      <c r="DD9" s="992"/>
      <c r="DE9" s="992"/>
      <c r="DF9" s="993"/>
      <c r="DG9" s="991" t="s">
        <v>482</v>
      </c>
      <c r="DH9" s="992"/>
      <c r="DI9" s="992"/>
      <c r="DJ9" s="992"/>
      <c r="DK9" s="993"/>
      <c r="DL9" s="991" t="s">
        <v>482</v>
      </c>
      <c r="DM9" s="992"/>
      <c r="DN9" s="992"/>
      <c r="DO9" s="992"/>
      <c r="DP9" s="993"/>
      <c r="DQ9" s="991"/>
      <c r="DR9" s="992"/>
      <c r="DS9" s="992"/>
      <c r="DT9" s="992"/>
      <c r="DU9" s="993"/>
      <c r="DV9" s="994"/>
      <c r="DW9" s="995"/>
      <c r="DX9" s="995"/>
      <c r="DY9" s="995"/>
      <c r="DZ9" s="996"/>
      <c r="EA9" s="222"/>
    </row>
    <row r="10" spans="1:131" s="223" customFormat="1" ht="26.25" customHeight="1" x14ac:dyDescent="0.15">
      <c r="A10" s="226">
        <v>4</v>
      </c>
      <c r="B10" s="1032"/>
      <c r="C10" s="1033"/>
      <c r="D10" s="1033"/>
      <c r="E10" s="1033"/>
      <c r="F10" s="1033"/>
      <c r="G10" s="1033"/>
      <c r="H10" s="1033"/>
      <c r="I10" s="1033"/>
      <c r="J10" s="1033"/>
      <c r="K10" s="1033"/>
      <c r="L10" s="1033"/>
      <c r="M10" s="1033"/>
      <c r="N10" s="1033"/>
      <c r="O10" s="1033"/>
      <c r="P10" s="1034"/>
      <c r="Q10" s="1040"/>
      <c r="R10" s="1041"/>
      <c r="S10" s="1041"/>
      <c r="T10" s="1041"/>
      <c r="U10" s="1041"/>
      <c r="V10" s="1041"/>
      <c r="W10" s="1041"/>
      <c r="X10" s="1041"/>
      <c r="Y10" s="1041"/>
      <c r="Z10" s="1041"/>
      <c r="AA10" s="1041"/>
      <c r="AB10" s="1041"/>
      <c r="AC10" s="1041"/>
      <c r="AD10" s="1041"/>
      <c r="AE10" s="1042"/>
      <c r="AF10" s="1037"/>
      <c r="AG10" s="1038"/>
      <c r="AH10" s="1038"/>
      <c r="AI10" s="1038"/>
      <c r="AJ10" s="1039"/>
      <c r="AK10" s="1082"/>
      <c r="AL10" s="1083"/>
      <c r="AM10" s="1083"/>
      <c r="AN10" s="1083"/>
      <c r="AO10" s="1083"/>
      <c r="AP10" s="1083"/>
      <c r="AQ10" s="1083"/>
      <c r="AR10" s="1083"/>
      <c r="AS10" s="1083"/>
      <c r="AT10" s="1083"/>
      <c r="AU10" s="1084"/>
      <c r="AV10" s="1084"/>
      <c r="AW10" s="1084"/>
      <c r="AX10" s="1084"/>
      <c r="AY10" s="1085"/>
      <c r="AZ10" s="220"/>
      <c r="BA10" s="220"/>
      <c r="BB10" s="220"/>
      <c r="BC10" s="220"/>
      <c r="BD10" s="220"/>
      <c r="BE10" s="221"/>
      <c r="BF10" s="221"/>
      <c r="BG10" s="221"/>
      <c r="BH10" s="221"/>
      <c r="BI10" s="221"/>
      <c r="BJ10" s="221"/>
      <c r="BK10" s="221"/>
      <c r="BL10" s="221"/>
      <c r="BM10" s="221"/>
      <c r="BN10" s="221"/>
      <c r="BO10" s="221"/>
      <c r="BP10" s="221"/>
      <c r="BQ10" s="226">
        <v>4</v>
      </c>
      <c r="BR10" s="227"/>
      <c r="BS10" s="994" t="s">
        <v>553</v>
      </c>
      <c r="BT10" s="995"/>
      <c r="BU10" s="995"/>
      <c r="BV10" s="995"/>
      <c r="BW10" s="995"/>
      <c r="BX10" s="995"/>
      <c r="BY10" s="995"/>
      <c r="BZ10" s="995"/>
      <c r="CA10" s="995"/>
      <c r="CB10" s="995"/>
      <c r="CC10" s="995"/>
      <c r="CD10" s="995"/>
      <c r="CE10" s="995"/>
      <c r="CF10" s="995"/>
      <c r="CG10" s="1016"/>
      <c r="CH10" s="991" t="s">
        <v>482</v>
      </c>
      <c r="CI10" s="992"/>
      <c r="CJ10" s="992"/>
      <c r="CK10" s="992"/>
      <c r="CL10" s="993"/>
      <c r="CM10" s="991" t="s">
        <v>482</v>
      </c>
      <c r="CN10" s="992"/>
      <c r="CO10" s="992"/>
      <c r="CP10" s="992"/>
      <c r="CQ10" s="993"/>
      <c r="CR10" s="991" t="s">
        <v>482</v>
      </c>
      <c r="CS10" s="992"/>
      <c r="CT10" s="992"/>
      <c r="CU10" s="992"/>
      <c r="CV10" s="993"/>
      <c r="CW10" s="991" t="s">
        <v>482</v>
      </c>
      <c r="CX10" s="992"/>
      <c r="CY10" s="992"/>
      <c r="CZ10" s="992"/>
      <c r="DA10" s="993"/>
      <c r="DB10" s="991" t="s">
        <v>482</v>
      </c>
      <c r="DC10" s="992"/>
      <c r="DD10" s="992"/>
      <c r="DE10" s="992"/>
      <c r="DF10" s="993"/>
      <c r="DG10" s="991" t="s">
        <v>482</v>
      </c>
      <c r="DH10" s="992"/>
      <c r="DI10" s="992"/>
      <c r="DJ10" s="992"/>
      <c r="DK10" s="993"/>
      <c r="DL10" s="991" t="s">
        <v>482</v>
      </c>
      <c r="DM10" s="992"/>
      <c r="DN10" s="992"/>
      <c r="DO10" s="992"/>
      <c r="DP10" s="993"/>
      <c r="DQ10" s="991"/>
      <c r="DR10" s="992"/>
      <c r="DS10" s="992"/>
      <c r="DT10" s="992"/>
      <c r="DU10" s="993"/>
      <c r="DV10" s="994" t="s">
        <v>554</v>
      </c>
      <c r="DW10" s="995"/>
      <c r="DX10" s="995"/>
      <c r="DY10" s="995"/>
      <c r="DZ10" s="996"/>
      <c r="EA10" s="222"/>
    </row>
    <row r="11" spans="1:131" s="223" customFormat="1" ht="26.25" customHeight="1" x14ac:dyDescent="0.15">
      <c r="A11" s="226">
        <v>5</v>
      </c>
      <c r="B11" s="1032"/>
      <c r="C11" s="1033"/>
      <c r="D11" s="1033"/>
      <c r="E11" s="1033"/>
      <c r="F11" s="1033"/>
      <c r="G11" s="1033"/>
      <c r="H11" s="1033"/>
      <c r="I11" s="1033"/>
      <c r="J11" s="1033"/>
      <c r="K11" s="1033"/>
      <c r="L11" s="1033"/>
      <c r="M11" s="1033"/>
      <c r="N11" s="1033"/>
      <c r="O11" s="1033"/>
      <c r="P11" s="1034"/>
      <c r="Q11" s="1040"/>
      <c r="R11" s="1041"/>
      <c r="S11" s="1041"/>
      <c r="T11" s="1041"/>
      <c r="U11" s="1041"/>
      <c r="V11" s="1041"/>
      <c r="W11" s="1041"/>
      <c r="X11" s="1041"/>
      <c r="Y11" s="1041"/>
      <c r="Z11" s="1041"/>
      <c r="AA11" s="1041"/>
      <c r="AB11" s="1041"/>
      <c r="AC11" s="1041"/>
      <c r="AD11" s="1041"/>
      <c r="AE11" s="1042"/>
      <c r="AF11" s="1037"/>
      <c r="AG11" s="1038"/>
      <c r="AH11" s="1038"/>
      <c r="AI11" s="1038"/>
      <c r="AJ11" s="1039"/>
      <c r="AK11" s="1082"/>
      <c r="AL11" s="1083"/>
      <c r="AM11" s="1083"/>
      <c r="AN11" s="1083"/>
      <c r="AO11" s="1083"/>
      <c r="AP11" s="1083"/>
      <c r="AQ11" s="1083"/>
      <c r="AR11" s="1083"/>
      <c r="AS11" s="1083"/>
      <c r="AT11" s="1083"/>
      <c r="AU11" s="1084"/>
      <c r="AV11" s="1084"/>
      <c r="AW11" s="1084"/>
      <c r="AX11" s="1084"/>
      <c r="AY11" s="1085"/>
      <c r="AZ11" s="220"/>
      <c r="BA11" s="220"/>
      <c r="BB11" s="220"/>
      <c r="BC11" s="220"/>
      <c r="BD11" s="220"/>
      <c r="BE11" s="221"/>
      <c r="BF11" s="221"/>
      <c r="BG11" s="221"/>
      <c r="BH11" s="221"/>
      <c r="BI11" s="221"/>
      <c r="BJ11" s="221"/>
      <c r="BK11" s="221"/>
      <c r="BL11" s="221"/>
      <c r="BM11" s="221"/>
      <c r="BN11" s="221"/>
      <c r="BO11" s="221"/>
      <c r="BP11" s="221"/>
      <c r="BQ11" s="226">
        <v>5</v>
      </c>
      <c r="BR11" s="227"/>
      <c r="BS11" s="994"/>
      <c r="BT11" s="995"/>
      <c r="BU11" s="995"/>
      <c r="BV11" s="995"/>
      <c r="BW11" s="995"/>
      <c r="BX11" s="995"/>
      <c r="BY11" s="995"/>
      <c r="BZ11" s="995"/>
      <c r="CA11" s="995"/>
      <c r="CB11" s="995"/>
      <c r="CC11" s="995"/>
      <c r="CD11" s="995"/>
      <c r="CE11" s="995"/>
      <c r="CF11" s="995"/>
      <c r="CG11" s="1016"/>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222"/>
    </row>
    <row r="12" spans="1:131" s="223" customFormat="1" ht="26.25" customHeight="1" x14ac:dyDescent="0.15">
      <c r="A12" s="226">
        <v>6</v>
      </c>
      <c r="B12" s="1032"/>
      <c r="C12" s="1033"/>
      <c r="D12" s="1033"/>
      <c r="E12" s="1033"/>
      <c r="F12" s="1033"/>
      <c r="G12" s="1033"/>
      <c r="H12" s="1033"/>
      <c r="I12" s="1033"/>
      <c r="J12" s="1033"/>
      <c r="K12" s="1033"/>
      <c r="L12" s="1033"/>
      <c r="M12" s="1033"/>
      <c r="N12" s="1033"/>
      <c r="O12" s="1033"/>
      <c r="P12" s="1034"/>
      <c r="Q12" s="1040"/>
      <c r="R12" s="1041"/>
      <c r="S12" s="1041"/>
      <c r="T12" s="1041"/>
      <c r="U12" s="1041"/>
      <c r="V12" s="1041"/>
      <c r="W12" s="1041"/>
      <c r="X12" s="1041"/>
      <c r="Y12" s="1041"/>
      <c r="Z12" s="1041"/>
      <c r="AA12" s="1041"/>
      <c r="AB12" s="1041"/>
      <c r="AC12" s="1041"/>
      <c r="AD12" s="1041"/>
      <c r="AE12" s="1042"/>
      <c r="AF12" s="1037"/>
      <c r="AG12" s="1038"/>
      <c r="AH12" s="1038"/>
      <c r="AI12" s="1038"/>
      <c r="AJ12" s="1039"/>
      <c r="AK12" s="1082"/>
      <c r="AL12" s="1083"/>
      <c r="AM12" s="1083"/>
      <c r="AN12" s="1083"/>
      <c r="AO12" s="1083"/>
      <c r="AP12" s="1083"/>
      <c r="AQ12" s="1083"/>
      <c r="AR12" s="1083"/>
      <c r="AS12" s="1083"/>
      <c r="AT12" s="1083"/>
      <c r="AU12" s="1084"/>
      <c r="AV12" s="1084"/>
      <c r="AW12" s="1084"/>
      <c r="AX12" s="1084"/>
      <c r="AY12" s="1085"/>
      <c r="AZ12" s="220"/>
      <c r="BA12" s="220"/>
      <c r="BB12" s="220"/>
      <c r="BC12" s="220"/>
      <c r="BD12" s="220"/>
      <c r="BE12" s="221"/>
      <c r="BF12" s="221"/>
      <c r="BG12" s="221"/>
      <c r="BH12" s="221"/>
      <c r="BI12" s="221"/>
      <c r="BJ12" s="221"/>
      <c r="BK12" s="221"/>
      <c r="BL12" s="221"/>
      <c r="BM12" s="221"/>
      <c r="BN12" s="221"/>
      <c r="BO12" s="221"/>
      <c r="BP12" s="221"/>
      <c r="BQ12" s="226">
        <v>6</v>
      </c>
      <c r="BR12" s="227"/>
      <c r="BS12" s="994"/>
      <c r="BT12" s="995"/>
      <c r="BU12" s="995"/>
      <c r="BV12" s="995"/>
      <c r="BW12" s="995"/>
      <c r="BX12" s="995"/>
      <c r="BY12" s="995"/>
      <c r="BZ12" s="995"/>
      <c r="CA12" s="995"/>
      <c r="CB12" s="995"/>
      <c r="CC12" s="995"/>
      <c r="CD12" s="995"/>
      <c r="CE12" s="995"/>
      <c r="CF12" s="995"/>
      <c r="CG12" s="1016"/>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222"/>
    </row>
    <row r="13" spans="1:131" s="223" customFormat="1" ht="26.25" customHeight="1" x14ac:dyDescent="0.15">
      <c r="A13" s="226">
        <v>7</v>
      </c>
      <c r="B13" s="1032"/>
      <c r="C13" s="1033"/>
      <c r="D13" s="1033"/>
      <c r="E13" s="1033"/>
      <c r="F13" s="1033"/>
      <c r="G13" s="1033"/>
      <c r="H13" s="1033"/>
      <c r="I13" s="1033"/>
      <c r="J13" s="1033"/>
      <c r="K13" s="1033"/>
      <c r="L13" s="1033"/>
      <c r="M13" s="1033"/>
      <c r="N13" s="1033"/>
      <c r="O13" s="1033"/>
      <c r="P13" s="1034"/>
      <c r="Q13" s="1040"/>
      <c r="R13" s="1041"/>
      <c r="S13" s="1041"/>
      <c r="T13" s="1041"/>
      <c r="U13" s="1041"/>
      <c r="V13" s="1041"/>
      <c r="W13" s="1041"/>
      <c r="X13" s="1041"/>
      <c r="Y13" s="1041"/>
      <c r="Z13" s="1041"/>
      <c r="AA13" s="1041"/>
      <c r="AB13" s="1041"/>
      <c r="AC13" s="1041"/>
      <c r="AD13" s="1041"/>
      <c r="AE13" s="1042"/>
      <c r="AF13" s="1037"/>
      <c r="AG13" s="1038"/>
      <c r="AH13" s="1038"/>
      <c r="AI13" s="1038"/>
      <c r="AJ13" s="1039"/>
      <c r="AK13" s="1082"/>
      <c r="AL13" s="1083"/>
      <c r="AM13" s="1083"/>
      <c r="AN13" s="1083"/>
      <c r="AO13" s="1083"/>
      <c r="AP13" s="1083"/>
      <c r="AQ13" s="1083"/>
      <c r="AR13" s="1083"/>
      <c r="AS13" s="1083"/>
      <c r="AT13" s="1083"/>
      <c r="AU13" s="1084"/>
      <c r="AV13" s="1084"/>
      <c r="AW13" s="1084"/>
      <c r="AX13" s="1084"/>
      <c r="AY13" s="1085"/>
      <c r="AZ13" s="220"/>
      <c r="BA13" s="220"/>
      <c r="BB13" s="220"/>
      <c r="BC13" s="220"/>
      <c r="BD13" s="220"/>
      <c r="BE13" s="221"/>
      <c r="BF13" s="221"/>
      <c r="BG13" s="221"/>
      <c r="BH13" s="221"/>
      <c r="BI13" s="221"/>
      <c r="BJ13" s="221"/>
      <c r="BK13" s="221"/>
      <c r="BL13" s="221"/>
      <c r="BM13" s="221"/>
      <c r="BN13" s="221"/>
      <c r="BO13" s="221"/>
      <c r="BP13" s="221"/>
      <c r="BQ13" s="226">
        <v>7</v>
      </c>
      <c r="BR13" s="227"/>
      <c r="BS13" s="994"/>
      <c r="BT13" s="995"/>
      <c r="BU13" s="995"/>
      <c r="BV13" s="995"/>
      <c r="BW13" s="995"/>
      <c r="BX13" s="995"/>
      <c r="BY13" s="995"/>
      <c r="BZ13" s="995"/>
      <c r="CA13" s="995"/>
      <c r="CB13" s="995"/>
      <c r="CC13" s="995"/>
      <c r="CD13" s="995"/>
      <c r="CE13" s="995"/>
      <c r="CF13" s="995"/>
      <c r="CG13" s="1016"/>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222"/>
    </row>
    <row r="14" spans="1:131" s="223" customFormat="1" ht="26.25" customHeight="1" x14ac:dyDescent="0.15">
      <c r="A14" s="226">
        <v>8</v>
      </c>
      <c r="B14" s="1032"/>
      <c r="C14" s="1033"/>
      <c r="D14" s="1033"/>
      <c r="E14" s="1033"/>
      <c r="F14" s="1033"/>
      <c r="G14" s="1033"/>
      <c r="H14" s="1033"/>
      <c r="I14" s="1033"/>
      <c r="J14" s="1033"/>
      <c r="K14" s="1033"/>
      <c r="L14" s="1033"/>
      <c r="M14" s="1033"/>
      <c r="N14" s="1033"/>
      <c r="O14" s="1033"/>
      <c r="P14" s="1034"/>
      <c r="Q14" s="1040"/>
      <c r="R14" s="1041"/>
      <c r="S14" s="1041"/>
      <c r="T14" s="1041"/>
      <c r="U14" s="1041"/>
      <c r="V14" s="1041"/>
      <c r="W14" s="1041"/>
      <c r="X14" s="1041"/>
      <c r="Y14" s="1041"/>
      <c r="Z14" s="1041"/>
      <c r="AA14" s="1041"/>
      <c r="AB14" s="1041"/>
      <c r="AC14" s="1041"/>
      <c r="AD14" s="1041"/>
      <c r="AE14" s="1042"/>
      <c r="AF14" s="1037"/>
      <c r="AG14" s="1038"/>
      <c r="AH14" s="1038"/>
      <c r="AI14" s="1038"/>
      <c r="AJ14" s="1039"/>
      <c r="AK14" s="1082"/>
      <c r="AL14" s="1083"/>
      <c r="AM14" s="1083"/>
      <c r="AN14" s="1083"/>
      <c r="AO14" s="1083"/>
      <c r="AP14" s="1083"/>
      <c r="AQ14" s="1083"/>
      <c r="AR14" s="1083"/>
      <c r="AS14" s="1083"/>
      <c r="AT14" s="1083"/>
      <c r="AU14" s="1084"/>
      <c r="AV14" s="1084"/>
      <c r="AW14" s="1084"/>
      <c r="AX14" s="1084"/>
      <c r="AY14" s="1085"/>
      <c r="AZ14" s="220"/>
      <c r="BA14" s="220"/>
      <c r="BB14" s="220"/>
      <c r="BC14" s="220"/>
      <c r="BD14" s="220"/>
      <c r="BE14" s="221"/>
      <c r="BF14" s="221"/>
      <c r="BG14" s="221"/>
      <c r="BH14" s="221"/>
      <c r="BI14" s="221"/>
      <c r="BJ14" s="221"/>
      <c r="BK14" s="221"/>
      <c r="BL14" s="221"/>
      <c r="BM14" s="221"/>
      <c r="BN14" s="221"/>
      <c r="BO14" s="221"/>
      <c r="BP14" s="221"/>
      <c r="BQ14" s="226">
        <v>8</v>
      </c>
      <c r="BR14" s="227"/>
      <c r="BS14" s="994"/>
      <c r="BT14" s="995"/>
      <c r="BU14" s="995"/>
      <c r="BV14" s="995"/>
      <c r="BW14" s="995"/>
      <c r="BX14" s="995"/>
      <c r="BY14" s="995"/>
      <c r="BZ14" s="995"/>
      <c r="CA14" s="995"/>
      <c r="CB14" s="995"/>
      <c r="CC14" s="995"/>
      <c r="CD14" s="995"/>
      <c r="CE14" s="995"/>
      <c r="CF14" s="995"/>
      <c r="CG14" s="1016"/>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222"/>
    </row>
    <row r="15" spans="1:131" s="223" customFormat="1" ht="26.25" customHeight="1" x14ac:dyDescent="0.15">
      <c r="A15" s="226">
        <v>9</v>
      </c>
      <c r="B15" s="1032"/>
      <c r="C15" s="1033"/>
      <c r="D15" s="1033"/>
      <c r="E15" s="1033"/>
      <c r="F15" s="1033"/>
      <c r="G15" s="1033"/>
      <c r="H15" s="1033"/>
      <c r="I15" s="1033"/>
      <c r="J15" s="1033"/>
      <c r="K15" s="1033"/>
      <c r="L15" s="1033"/>
      <c r="M15" s="1033"/>
      <c r="N15" s="1033"/>
      <c r="O15" s="1033"/>
      <c r="P15" s="1034"/>
      <c r="Q15" s="1040"/>
      <c r="R15" s="1041"/>
      <c r="S15" s="1041"/>
      <c r="T15" s="1041"/>
      <c r="U15" s="1041"/>
      <c r="V15" s="1041"/>
      <c r="W15" s="1041"/>
      <c r="X15" s="1041"/>
      <c r="Y15" s="1041"/>
      <c r="Z15" s="1041"/>
      <c r="AA15" s="1041"/>
      <c r="AB15" s="1041"/>
      <c r="AC15" s="1041"/>
      <c r="AD15" s="1041"/>
      <c r="AE15" s="1042"/>
      <c r="AF15" s="1037"/>
      <c r="AG15" s="1038"/>
      <c r="AH15" s="1038"/>
      <c r="AI15" s="1038"/>
      <c r="AJ15" s="1039"/>
      <c r="AK15" s="1082"/>
      <c r="AL15" s="1083"/>
      <c r="AM15" s="1083"/>
      <c r="AN15" s="1083"/>
      <c r="AO15" s="1083"/>
      <c r="AP15" s="1083"/>
      <c r="AQ15" s="1083"/>
      <c r="AR15" s="1083"/>
      <c r="AS15" s="1083"/>
      <c r="AT15" s="1083"/>
      <c r="AU15" s="1084"/>
      <c r="AV15" s="1084"/>
      <c r="AW15" s="1084"/>
      <c r="AX15" s="1084"/>
      <c r="AY15" s="1085"/>
      <c r="AZ15" s="220"/>
      <c r="BA15" s="220"/>
      <c r="BB15" s="220"/>
      <c r="BC15" s="220"/>
      <c r="BD15" s="220"/>
      <c r="BE15" s="221"/>
      <c r="BF15" s="221"/>
      <c r="BG15" s="221"/>
      <c r="BH15" s="221"/>
      <c r="BI15" s="221"/>
      <c r="BJ15" s="221"/>
      <c r="BK15" s="221"/>
      <c r="BL15" s="221"/>
      <c r="BM15" s="221"/>
      <c r="BN15" s="221"/>
      <c r="BO15" s="221"/>
      <c r="BP15" s="221"/>
      <c r="BQ15" s="226">
        <v>9</v>
      </c>
      <c r="BR15" s="227"/>
      <c r="BS15" s="994"/>
      <c r="BT15" s="995"/>
      <c r="BU15" s="995"/>
      <c r="BV15" s="995"/>
      <c r="BW15" s="995"/>
      <c r="BX15" s="995"/>
      <c r="BY15" s="995"/>
      <c r="BZ15" s="995"/>
      <c r="CA15" s="995"/>
      <c r="CB15" s="995"/>
      <c r="CC15" s="995"/>
      <c r="CD15" s="995"/>
      <c r="CE15" s="995"/>
      <c r="CF15" s="995"/>
      <c r="CG15" s="1016"/>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222"/>
    </row>
    <row r="16" spans="1:131" s="223" customFormat="1" ht="26.25" customHeight="1" x14ac:dyDescent="0.15">
      <c r="A16" s="226">
        <v>10</v>
      </c>
      <c r="B16" s="1032"/>
      <c r="C16" s="1033"/>
      <c r="D16" s="1033"/>
      <c r="E16" s="1033"/>
      <c r="F16" s="1033"/>
      <c r="G16" s="1033"/>
      <c r="H16" s="1033"/>
      <c r="I16" s="1033"/>
      <c r="J16" s="1033"/>
      <c r="K16" s="1033"/>
      <c r="L16" s="1033"/>
      <c r="M16" s="1033"/>
      <c r="N16" s="1033"/>
      <c r="O16" s="1033"/>
      <c r="P16" s="1034"/>
      <c r="Q16" s="1040"/>
      <c r="R16" s="1041"/>
      <c r="S16" s="1041"/>
      <c r="T16" s="1041"/>
      <c r="U16" s="1041"/>
      <c r="V16" s="1041"/>
      <c r="W16" s="1041"/>
      <c r="X16" s="1041"/>
      <c r="Y16" s="1041"/>
      <c r="Z16" s="1041"/>
      <c r="AA16" s="1041"/>
      <c r="AB16" s="1041"/>
      <c r="AC16" s="1041"/>
      <c r="AD16" s="1041"/>
      <c r="AE16" s="1042"/>
      <c r="AF16" s="1037"/>
      <c r="AG16" s="1038"/>
      <c r="AH16" s="1038"/>
      <c r="AI16" s="1038"/>
      <c r="AJ16" s="1039"/>
      <c r="AK16" s="1082"/>
      <c r="AL16" s="1083"/>
      <c r="AM16" s="1083"/>
      <c r="AN16" s="1083"/>
      <c r="AO16" s="1083"/>
      <c r="AP16" s="1083"/>
      <c r="AQ16" s="1083"/>
      <c r="AR16" s="1083"/>
      <c r="AS16" s="1083"/>
      <c r="AT16" s="1083"/>
      <c r="AU16" s="1084"/>
      <c r="AV16" s="1084"/>
      <c r="AW16" s="1084"/>
      <c r="AX16" s="1084"/>
      <c r="AY16" s="1085"/>
      <c r="AZ16" s="220"/>
      <c r="BA16" s="220"/>
      <c r="BB16" s="220"/>
      <c r="BC16" s="220"/>
      <c r="BD16" s="220"/>
      <c r="BE16" s="221"/>
      <c r="BF16" s="221"/>
      <c r="BG16" s="221"/>
      <c r="BH16" s="221"/>
      <c r="BI16" s="221"/>
      <c r="BJ16" s="221"/>
      <c r="BK16" s="221"/>
      <c r="BL16" s="221"/>
      <c r="BM16" s="221"/>
      <c r="BN16" s="221"/>
      <c r="BO16" s="221"/>
      <c r="BP16" s="221"/>
      <c r="BQ16" s="226">
        <v>10</v>
      </c>
      <c r="BR16" s="227"/>
      <c r="BS16" s="994"/>
      <c r="BT16" s="995"/>
      <c r="BU16" s="995"/>
      <c r="BV16" s="995"/>
      <c r="BW16" s="995"/>
      <c r="BX16" s="995"/>
      <c r="BY16" s="995"/>
      <c r="BZ16" s="995"/>
      <c r="CA16" s="995"/>
      <c r="CB16" s="995"/>
      <c r="CC16" s="995"/>
      <c r="CD16" s="995"/>
      <c r="CE16" s="995"/>
      <c r="CF16" s="995"/>
      <c r="CG16" s="1016"/>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222"/>
    </row>
    <row r="17" spans="1:131" s="223" customFormat="1" ht="26.25" customHeight="1" x14ac:dyDescent="0.15">
      <c r="A17" s="226">
        <v>11</v>
      </c>
      <c r="B17" s="1032"/>
      <c r="C17" s="1033"/>
      <c r="D17" s="1033"/>
      <c r="E17" s="1033"/>
      <c r="F17" s="1033"/>
      <c r="G17" s="1033"/>
      <c r="H17" s="1033"/>
      <c r="I17" s="1033"/>
      <c r="J17" s="1033"/>
      <c r="K17" s="1033"/>
      <c r="L17" s="1033"/>
      <c r="M17" s="1033"/>
      <c r="N17" s="1033"/>
      <c r="O17" s="1033"/>
      <c r="P17" s="1034"/>
      <c r="Q17" s="1040"/>
      <c r="R17" s="1041"/>
      <c r="S17" s="1041"/>
      <c r="T17" s="1041"/>
      <c r="U17" s="1041"/>
      <c r="V17" s="1041"/>
      <c r="W17" s="1041"/>
      <c r="X17" s="1041"/>
      <c r="Y17" s="1041"/>
      <c r="Z17" s="1041"/>
      <c r="AA17" s="1041"/>
      <c r="AB17" s="1041"/>
      <c r="AC17" s="1041"/>
      <c r="AD17" s="1041"/>
      <c r="AE17" s="1042"/>
      <c r="AF17" s="1037"/>
      <c r="AG17" s="1038"/>
      <c r="AH17" s="1038"/>
      <c r="AI17" s="1038"/>
      <c r="AJ17" s="1039"/>
      <c r="AK17" s="1082"/>
      <c r="AL17" s="1083"/>
      <c r="AM17" s="1083"/>
      <c r="AN17" s="1083"/>
      <c r="AO17" s="1083"/>
      <c r="AP17" s="1083"/>
      <c r="AQ17" s="1083"/>
      <c r="AR17" s="1083"/>
      <c r="AS17" s="1083"/>
      <c r="AT17" s="1083"/>
      <c r="AU17" s="1084"/>
      <c r="AV17" s="1084"/>
      <c r="AW17" s="1084"/>
      <c r="AX17" s="1084"/>
      <c r="AY17" s="1085"/>
      <c r="AZ17" s="220"/>
      <c r="BA17" s="220"/>
      <c r="BB17" s="220"/>
      <c r="BC17" s="220"/>
      <c r="BD17" s="220"/>
      <c r="BE17" s="221"/>
      <c r="BF17" s="221"/>
      <c r="BG17" s="221"/>
      <c r="BH17" s="221"/>
      <c r="BI17" s="221"/>
      <c r="BJ17" s="221"/>
      <c r="BK17" s="221"/>
      <c r="BL17" s="221"/>
      <c r="BM17" s="221"/>
      <c r="BN17" s="221"/>
      <c r="BO17" s="221"/>
      <c r="BP17" s="221"/>
      <c r="BQ17" s="226">
        <v>11</v>
      </c>
      <c r="BR17" s="227"/>
      <c r="BS17" s="994"/>
      <c r="BT17" s="995"/>
      <c r="BU17" s="995"/>
      <c r="BV17" s="995"/>
      <c r="BW17" s="995"/>
      <c r="BX17" s="995"/>
      <c r="BY17" s="995"/>
      <c r="BZ17" s="995"/>
      <c r="CA17" s="995"/>
      <c r="CB17" s="995"/>
      <c r="CC17" s="995"/>
      <c r="CD17" s="995"/>
      <c r="CE17" s="995"/>
      <c r="CF17" s="995"/>
      <c r="CG17" s="1016"/>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222"/>
    </row>
    <row r="18" spans="1:131" s="223" customFormat="1" ht="26.25" customHeight="1" x14ac:dyDescent="0.15">
      <c r="A18" s="226">
        <v>12</v>
      </c>
      <c r="B18" s="1032"/>
      <c r="C18" s="1033"/>
      <c r="D18" s="1033"/>
      <c r="E18" s="1033"/>
      <c r="F18" s="1033"/>
      <c r="G18" s="1033"/>
      <c r="H18" s="1033"/>
      <c r="I18" s="1033"/>
      <c r="J18" s="1033"/>
      <c r="K18" s="1033"/>
      <c r="L18" s="1033"/>
      <c r="M18" s="1033"/>
      <c r="N18" s="1033"/>
      <c r="O18" s="1033"/>
      <c r="P18" s="1034"/>
      <c r="Q18" s="1040"/>
      <c r="R18" s="1041"/>
      <c r="S18" s="1041"/>
      <c r="T18" s="1041"/>
      <c r="U18" s="1041"/>
      <c r="V18" s="1041"/>
      <c r="W18" s="1041"/>
      <c r="X18" s="1041"/>
      <c r="Y18" s="1041"/>
      <c r="Z18" s="1041"/>
      <c r="AA18" s="1041"/>
      <c r="AB18" s="1041"/>
      <c r="AC18" s="1041"/>
      <c r="AD18" s="1041"/>
      <c r="AE18" s="1042"/>
      <c r="AF18" s="1037"/>
      <c r="AG18" s="1038"/>
      <c r="AH18" s="1038"/>
      <c r="AI18" s="1038"/>
      <c r="AJ18" s="1039"/>
      <c r="AK18" s="1082"/>
      <c r="AL18" s="1083"/>
      <c r="AM18" s="1083"/>
      <c r="AN18" s="1083"/>
      <c r="AO18" s="1083"/>
      <c r="AP18" s="1083"/>
      <c r="AQ18" s="1083"/>
      <c r="AR18" s="1083"/>
      <c r="AS18" s="1083"/>
      <c r="AT18" s="1083"/>
      <c r="AU18" s="1084"/>
      <c r="AV18" s="1084"/>
      <c r="AW18" s="1084"/>
      <c r="AX18" s="1084"/>
      <c r="AY18" s="1085"/>
      <c r="AZ18" s="220"/>
      <c r="BA18" s="220"/>
      <c r="BB18" s="220"/>
      <c r="BC18" s="220"/>
      <c r="BD18" s="220"/>
      <c r="BE18" s="221"/>
      <c r="BF18" s="221"/>
      <c r="BG18" s="221"/>
      <c r="BH18" s="221"/>
      <c r="BI18" s="221"/>
      <c r="BJ18" s="221"/>
      <c r="BK18" s="221"/>
      <c r="BL18" s="221"/>
      <c r="BM18" s="221"/>
      <c r="BN18" s="221"/>
      <c r="BO18" s="221"/>
      <c r="BP18" s="221"/>
      <c r="BQ18" s="226">
        <v>12</v>
      </c>
      <c r="BR18" s="227"/>
      <c r="BS18" s="994"/>
      <c r="BT18" s="995"/>
      <c r="BU18" s="995"/>
      <c r="BV18" s="995"/>
      <c r="BW18" s="995"/>
      <c r="BX18" s="995"/>
      <c r="BY18" s="995"/>
      <c r="BZ18" s="995"/>
      <c r="CA18" s="995"/>
      <c r="CB18" s="995"/>
      <c r="CC18" s="995"/>
      <c r="CD18" s="995"/>
      <c r="CE18" s="995"/>
      <c r="CF18" s="995"/>
      <c r="CG18" s="1016"/>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222"/>
    </row>
    <row r="19" spans="1:131" s="223" customFormat="1" ht="26.25" customHeight="1" x14ac:dyDescent="0.15">
      <c r="A19" s="226">
        <v>13</v>
      </c>
      <c r="B19" s="1032"/>
      <c r="C19" s="1033"/>
      <c r="D19" s="1033"/>
      <c r="E19" s="1033"/>
      <c r="F19" s="1033"/>
      <c r="G19" s="1033"/>
      <c r="H19" s="1033"/>
      <c r="I19" s="1033"/>
      <c r="J19" s="1033"/>
      <c r="K19" s="1033"/>
      <c r="L19" s="1033"/>
      <c r="M19" s="1033"/>
      <c r="N19" s="1033"/>
      <c r="O19" s="1033"/>
      <c r="P19" s="1034"/>
      <c r="Q19" s="1040"/>
      <c r="R19" s="1041"/>
      <c r="S19" s="1041"/>
      <c r="T19" s="1041"/>
      <c r="U19" s="1041"/>
      <c r="V19" s="1041"/>
      <c r="W19" s="1041"/>
      <c r="X19" s="1041"/>
      <c r="Y19" s="1041"/>
      <c r="Z19" s="1041"/>
      <c r="AA19" s="1041"/>
      <c r="AB19" s="1041"/>
      <c r="AC19" s="1041"/>
      <c r="AD19" s="1041"/>
      <c r="AE19" s="1042"/>
      <c r="AF19" s="1037"/>
      <c r="AG19" s="1038"/>
      <c r="AH19" s="1038"/>
      <c r="AI19" s="1038"/>
      <c r="AJ19" s="1039"/>
      <c r="AK19" s="1082"/>
      <c r="AL19" s="1083"/>
      <c r="AM19" s="1083"/>
      <c r="AN19" s="1083"/>
      <c r="AO19" s="1083"/>
      <c r="AP19" s="1083"/>
      <c r="AQ19" s="1083"/>
      <c r="AR19" s="1083"/>
      <c r="AS19" s="1083"/>
      <c r="AT19" s="1083"/>
      <c r="AU19" s="1084"/>
      <c r="AV19" s="1084"/>
      <c r="AW19" s="1084"/>
      <c r="AX19" s="1084"/>
      <c r="AY19" s="1085"/>
      <c r="AZ19" s="220"/>
      <c r="BA19" s="220"/>
      <c r="BB19" s="220"/>
      <c r="BC19" s="220"/>
      <c r="BD19" s="220"/>
      <c r="BE19" s="221"/>
      <c r="BF19" s="221"/>
      <c r="BG19" s="221"/>
      <c r="BH19" s="221"/>
      <c r="BI19" s="221"/>
      <c r="BJ19" s="221"/>
      <c r="BK19" s="221"/>
      <c r="BL19" s="221"/>
      <c r="BM19" s="221"/>
      <c r="BN19" s="221"/>
      <c r="BO19" s="221"/>
      <c r="BP19" s="221"/>
      <c r="BQ19" s="226">
        <v>13</v>
      </c>
      <c r="BR19" s="227"/>
      <c r="BS19" s="994"/>
      <c r="BT19" s="995"/>
      <c r="BU19" s="995"/>
      <c r="BV19" s="995"/>
      <c r="BW19" s="995"/>
      <c r="BX19" s="995"/>
      <c r="BY19" s="995"/>
      <c r="BZ19" s="995"/>
      <c r="CA19" s="995"/>
      <c r="CB19" s="995"/>
      <c r="CC19" s="995"/>
      <c r="CD19" s="995"/>
      <c r="CE19" s="995"/>
      <c r="CF19" s="995"/>
      <c r="CG19" s="1016"/>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222"/>
    </row>
    <row r="20" spans="1:131" s="223" customFormat="1" ht="26.25" customHeight="1" x14ac:dyDescent="0.15">
      <c r="A20" s="226">
        <v>14</v>
      </c>
      <c r="B20" s="1032"/>
      <c r="C20" s="1033"/>
      <c r="D20" s="1033"/>
      <c r="E20" s="1033"/>
      <c r="F20" s="1033"/>
      <c r="G20" s="1033"/>
      <c r="H20" s="1033"/>
      <c r="I20" s="1033"/>
      <c r="J20" s="1033"/>
      <c r="K20" s="1033"/>
      <c r="L20" s="1033"/>
      <c r="M20" s="1033"/>
      <c r="N20" s="1033"/>
      <c r="O20" s="1033"/>
      <c r="P20" s="1034"/>
      <c r="Q20" s="1040"/>
      <c r="R20" s="1041"/>
      <c r="S20" s="1041"/>
      <c r="T20" s="1041"/>
      <c r="U20" s="1041"/>
      <c r="V20" s="1041"/>
      <c r="W20" s="1041"/>
      <c r="X20" s="1041"/>
      <c r="Y20" s="1041"/>
      <c r="Z20" s="1041"/>
      <c r="AA20" s="1041"/>
      <c r="AB20" s="1041"/>
      <c r="AC20" s="1041"/>
      <c r="AD20" s="1041"/>
      <c r="AE20" s="1042"/>
      <c r="AF20" s="1037"/>
      <c r="AG20" s="1038"/>
      <c r="AH20" s="1038"/>
      <c r="AI20" s="1038"/>
      <c r="AJ20" s="1039"/>
      <c r="AK20" s="1082"/>
      <c r="AL20" s="1083"/>
      <c r="AM20" s="1083"/>
      <c r="AN20" s="1083"/>
      <c r="AO20" s="1083"/>
      <c r="AP20" s="1083"/>
      <c r="AQ20" s="1083"/>
      <c r="AR20" s="1083"/>
      <c r="AS20" s="1083"/>
      <c r="AT20" s="1083"/>
      <c r="AU20" s="1084"/>
      <c r="AV20" s="1084"/>
      <c r="AW20" s="1084"/>
      <c r="AX20" s="1084"/>
      <c r="AY20" s="1085"/>
      <c r="AZ20" s="220"/>
      <c r="BA20" s="220"/>
      <c r="BB20" s="220"/>
      <c r="BC20" s="220"/>
      <c r="BD20" s="220"/>
      <c r="BE20" s="221"/>
      <c r="BF20" s="221"/>
      <c r="BG20" s="221"/>
      <c r="BH20" s="221"/>
      <c r="BI20" s="221"/>
      <c r="BJ20" s="221"/>
      <c r="BK20" s="221"/>
      <c r="BL20" s="221"/>
      <c r="BM20" s="221"/>
      <c r="BN20" s="221"/>
      <c r="BO20" s="221"/>
      <c r="BP20" s="221"/>
      <c r="BQ20" s="226">
        <v>14</v>
      </c>
      <c r="BR20" s="227"/>
      <c r="BS20" s="994"/>
      <c r="BT20" s="995"/>
      <c r="BU20" s="995"/>
      <c r="BV20" s="995"/>
      <c r="BW20" s="995"/>
      <c r="BX20" s="995"/>
      <c r="BY20" s="995"/>
      <c r="BZ20" s="995"/>
      <c r="CA20" s="995"/>
      <c r="CB20" s="995"/>
      <c r="CC20" s="995"/>
      <c r="CD20" s="995"/>
      <c r="CE20" s="995"/>
      <c r="CF20" s="995"/>
      <c r="CG20" s="1016"/>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222"/>
    </row>
    <row r="21" spans="1:131" s="223" customFormat="1" ht="26.25" customHeight="1" thickBot="1" x14ac:dyDescent="0.2">
      <c r="A21" s="226">
        <v>15</v>
      </c>
      <c r="B21" s="1032"/>
      <c r="C21" s="1033"/>
      <c r="D21" s="1033"/>
      <c r="E21" s="1033"/>
      <c r="F21" s="1033"/>
      <c r="G21" s="1033"/>
      <c r="H21" s="1033"/>
      <c r="I21" s="1033"/>
      <c r="J21" s="1033"/>
      <c r="K21" s="1033"/>
      <c r="L21" s="1033"/>
      <c r="M21" s="1033"/>
      <c r="N21" s="1033"/>
      <c r="O21" s="1033"/>
      <c r="P21" s="1034"/>
      <c r="Q21" s="1040"/>
      <c r="R21" s="1041"/>
      <c r="S21" s="1041"/>
      <c r="T21" s="1041"/>
      <c r="U21" s="1041"/>
      <c r="V21" s="1041"/>
      <c r="W21" s="1041"/>
      <c r="X21" s="1041"/>
      <c r="Y21" s="1041"/>
      <c r="Z21" s="1041"/>
      <c r="AA21" s="1041"/>
      <c r="AB21" s="1041"/>
      <c r="AC21" s="1041"/>
      <c r="AD21" s="1041"/>
      <c r="AE21" s="1042"/>
      <c r="AF21" s="1037"/>
      <c r="AG21" s="1038"/>
      <c r="AH21" s="1038"/>
      <c r="AI21" s="1038"/>
      <c r="AJ21" s="1039"/>
      <c r="AK21" s="1082"/>
      <c r="AL21" s="1083"/>
      <c r="AM21" s="1083"/>
      <c r="AN21" s="1083"/>
      <c r="AO21" s="1083"/>
      <c r="AP21" s="1083"/>
      <c r="AQ21" s="1083"/>
      <c r="AR21" s="1083"/>
      <c r="AS21" s="1083"/>
      <c r="AT21" s="1083"/>
      <c r="AU21" s="1084"/>
      <c r="AV21" s="1084"/>
      <c r="AW21" s="1084"/>
      <c r="AX21" s="1084"/>
      <c r="AY21" s="1085"/>
      <c r="AZ21" s="220"/>
      <c r="BA21" s="220"/>
      <c r="BB21" s="220"/>
      <c r="BC21" s="220"/>
      <c r="BD21" s="220"/>
      <c r="BE21" s="221"/>
      <c r="BF21" s="221"/>
      <c r="BG21" s="221"/>
      <c r="BH21" s="221"/>
      <c r="BI21" s="221"/>
      <c r="BJ21" s="221"/>
      <c r="BK21" s="221"/>
      <c r="BL21" s="221"/>
      <c r="BM21" s="221"/>
      <c r="BN21" s="221"/>
      <c r="BO21" s="221"/>
      <c r="BP21" s="221"/>
      <c r="BQ21" s="226">
        <v>15</v>
      </c>
      <c r="BR21" s="227"/>
      <c r="BS21" s="994"/>
      <c r="BT21" s="995"/>
      <c r="BU21" s="995"/>
      <c r="BV21" s="995"/>
      <c r="BW21" s="995"/>
      <c r="BX21" s="995"/>
      <c r="BY21" s="995"/>
      <c r="BZ21" s="995"/>
      <c r="CA21" s="995"/>
      <c r="CB21" s="995"/>
      <c r="CC21" s="995"/>
      <c r="CD21" s="995"/>
      <c r="CE21" s="995"/>
      <c r="CF21" s="995"/>
      <c r="CG21" s="1016"/>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222"/>
    </row>
    <row r="22" spans="1:131" s="223" customFormat="1" ht="26.25" customHeight="1" x14ac:dyDescent="0.15">
      <c r="A22" s="226">
        <v>16</v>
      </c>
      <c r="B22" s="1032"/>
      <c r="C22" s="1033"/>
      <c r="D22" s="1033"/>
      <c r="E22" s="1033"/>
      <c r="F22" s="1033"/>
      <c r="G22" s="1033"/>
      <c r="H22" s="1033"/>
      <c r="I22" s="1033"/>
      <c r="J22" s="1033"/>
      <c r="K22" s="1033"/>
      <c r="L22" s="1033"/>
      <c r="M22" s="1033"/>
      <c r="N22" s="1033"/>
      <c r="O22" s="1033"/>
      <c r="P22" s="1034"/>
      <c r="Q22" s="1075"/>
      <c r="R22" s="1076"/>
      <c r="S22" s="1076"/>
      <c r="T22" s="1076"/>
      <c r="U22" s="1076"/>
      <c r="V22" s="1076"/>
      <c r="W22" s="1076"/>
      <c r="X22" s="1076"/>
      <c r="Y22" s="1076"/>
      <c r="Z22" s="1076"/>
      <c r="AA22" s="1076"/>
      <c r="AB22" s="1076"/>
      <c r="AC22" s="1076"/>
      <c r="AD22" s="1076"/>
      <c r="AE22" s="1077"/>
      <c r="AF22" s="1037"/>
      <c r="AG22" s="1038"/>
      <c r="AH22" s="1038"/>
      <c r="AI22" s="1038"/>
      <c r="AJ22" s="1039"/>
      <c r="AK22" s="1078"/>
      <c r="AL22" s="1079"/>
      <c r="AM22" s="1079"/>
      <c r="AN22" s="1079"/>
      <c r="AO22" s="1079"/>
      <c r="AP22" s="1079"/>
      <c r="AQ22" s="1079"/>
      <c r="AR22" s="1079"/>
      <c r="AS22" s="1079"/>
      <c r="AT22" s="1079"/>
      <c r="AU22" s="1080"/>
      <c r="AV22" s="1080"/>
      <c r="AW22" s="1080"/>
      <c r="AX22" s="1080"/>
      <c r="AY22" s="1081"/>
      <c r="AZ22" s="1030" t="s">
        <v>375</v>
      </c>
      <c r="BA22" s="1030"/>
      <c r="BB22" s="1030"/>
      <c r="BC22" s="1030"/>
      <c r="BD22" s="1031"/>
      <c r="BE22" s="221"/>
      <c r="BF22" s="221"/>
      <c r="BG22" s="221"/>
      <c r="BH22" s="221"/>
      <c r="BI22" s="221"/>
      <c r="BJ22" s="221"/>
      <c r="BK22" s="221"/>
      <c r="BL22" s="221"/>
      <c r="BM22" s="221"/>
      <c r="BN22" s="221"/>
      <c r="BO22" s="221"/>
      <c r="BP22" s="221"/>
      <c r="BQ22" s="226">
        <v>16</v>
      </c>
      <c r="BR22" s="227"/>
      <c r="BS22" s="994"/>
      <c r="BT22" s="995"/>
      <c r="BU22" s="995"/>
      <c r="BV22" s="995"/>
      <c r="BW22" s="995"/>
      <c r="BX22" s="995"/>
      <c r="BY22" s="995"/>
      <c r="BZ22" s="995"/>
      <c r="CA22" s="995"/>
      <c r="CB22" s="995"/>
      <c r="CC22" s="995"/>
      <c r="CD22" s="995"/>
      <c r="CE22" s="995"/>
      <c r="CF22" s="995"/>
      <c r="CG22" s="1016"/>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9">
        <v>142683</v>
      </c>
      <c r="R23" s="1063"/>
      <c r="S23" s="1063"/>
      <c r="T23" s="1063"/>
      <c r="U23" s="1063"/>
      <c r="V23" s="1063">
        <v>138657</v>
      </c>
      <c r="W23" s="1063"/>
      <c r="X23" s="1063"/>
      <c r="Y23" s="1063"/>
      <c r="Z23" s="1063"/>
      <c r="AA23" s="1063">
        <v>4026</v>
      </c>
      <c r="AB23" s="1063"/>
      <c r="AC23" s="1063"/>
      <c r="AD23" s="1063"/>
      <c r="AE23" s="1070"/>
      <c r="AF23" s="1071">
        <v>2574</v>
      </c>
      <c r="AG23" s="1063"/>
      <c r="AH23" s="1063"/>
      <c r="AI23" s="1063"/>
      <c r="AJ23" s="1072"/>
      <c r="AK23" s="1073"/>
      <c r="AL23" s="1074"/>
      <c r="AM23" s="1074"/>
      <c r="AN23" s="1074"/>
      <c r="AO23" s="1074"/>
      <c r="AP23" s="1063">
        <v>43553</v>
      </c>
      <c r="AQ23" s="1063"/>
      <c r="AR23" s="1063"/>
      <c r="AS23" s="1063"/>
      <c r="AT23" s="1063"/>
      <c r="AU23" s="1064"/>
      <c r="AV23" s="1064"/>
      <c r="AW23" s="1064"/>
      <c r="AX23" s="1064"/>
      <c r="AY23" s="1065"/>
      <c r="AZ23" s="1066" t="s">
        <v>122</v>
      </c>
      <c r="BA23" s="1067"/>
      <c r="BB23" s="1067"/>
      <c r="BC23" s="1067"/>
      <c r="BD23" s="1068"/>
      <c r="BE23" s="221"/>
      <c r="BF23" s="221"/>
      <c r="BG23" s="221"/>
      <c r="BH23" s="221"/>
      <c r="BI23" s="221"/>
      <c r="BJ23" s="221"/>
      <c r="BK23" s="221"/>
      <c r="BL23" s="221"/>
      <c r="BM23" s="221"/>
      <c r="BN23" s="221"/>
      <c r="BO23" s="221"/>
      <c r="BP23" s="221"/>
      <c r="BQ23" s="226">
        <v>17</v>
      </c>
      <c r="BR23" s="227"/>
      <c r="BS23" s="994"/>
      <c r="BT23" s="995"/>
      <c r="BU23" s="995"/>
      <c r="BV23" s="995"/>
      <c r="BW23" s="995"/>
      <c r="BX23" s="995"/>
      <c r="BY23" s="995"/>
      <c r="BZ23" s="995"/>
      <c r="CA23" s="995"/>
      <c r="CB23" s="995"/>
      <c r="CC23" s="995"/>
      <c r="CD23" s="995"/>
      <c r="CE23" s="995"/>
      <c r="CF23" s="995"/>
      <c r="CG23" s="1016"/>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222"/>
    </row>
    <row r="24" spans="1:131" s="223" customFormat="1" ht="26.25" customHeight="1" x14ac:dyDescent="0.15">
      <c r="A24" s="1062" t="s">
        <v>378</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20"/>
      <c r="BA24" s="220"/>
      <c r="BB24" s="220"/>
      <c r="BC24" s="220"/>
      <c r="BD24" s="220"/>
      <c r="BE24" s="221"/>
      <c r="BF24" s="221"/>
      <c r="BG24" s="221"/>
      <c r="BH24" s="221"/>
      <c r="BI24" s="221"/>
      <c r="BJ24" s="221"/>
      <c r="BK24" s="221"/>
      <c r="BL24" s="221"/>
      <c r="BM24" s="221"/>
      <c r="BN24" s="221"/>
      <c r="BO24" s="221"/>
      <c r="BP24" s="221"/>
      <c r="BQ24" s="226">
        <v>18</v>
      </c>
      <c r="BR24" s="227"/>
      <c r="BS24" s="994"/>
      <c r="BT24" s="995"/>
      <c r="BU24" s="995"/>
      <c r="BV24" s="995"/>
      <c r="BW24" s="995"/>
      <c r="BX24" s="995"/>
      <c r="BY24" s="995"/>
      <c r="BZ24" s="995"/>
      <c r="CA24" s="995"/>
      <c r="CB24" s="995"/>
      <c r="CC24" s="995"/>
      <c r="CD24" s="995"/>
      <c r="CE24" s="995"/>
      <c r="CF24" s="995"/>
      <c r="CG24" s="1016"/>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222"/>
    </row>
    <row r="25" spans="1:131" ht="26.25" customHeight="1" thickBot="1" x14ac:dyDescent="0.2">
      <c r="A25" s="1061" t="s">
        <v>379</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20"/>
      <c r="BK25" s="220"/>
      <c r="BL25" s="220"/>
      <c r="BM25" s="220"/>
      <c r="BN25" s="220"/>
      <c r="BO25" s="229"/>
      <c r="BP25" s="229"/>
      <c r="BQ25" s="226">
        <v>19</v>
      </c>
      <c r="BR25" s="227"/>
      <c r="BS25" s="994"/>
      <c r="BT25" s="995"/>
      <c r="BU25" s="995"/>
      <c r="BV25" s="995"/>
      <c r="BW25" s="995"/>
      <c r="BX25" s="995"/>
      <c r="BY25" s="995"/>
      <c r="BZ25" s="995"/>
      <c r="CA25" s="995"/>
      <c r="CB25" s="995"/>
      <c r="CC25" s="995"/>
      <c r="CD25" s="995"/>
      <c r="CE25" s="995"/>
      <c r="CF25" s="995"/>
      <c r="CG25" s="1016"/>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218"/>
    </row>
    <row r="26" spans="1:131" ht="26.25" customHeight="1" x14ac:dyDescent="0.15">
      <c r="A26" s="997" t="s">
        <v>357</v>
      </c>
      <c r="B26" s="998"/>
      <c r="C26" s="998"/>
      <c r="D26" s="998"/>
      <c r="E26" s="998"/>
      <c r="F26" s="998"/>
      <c r="G26" s="998"/>
      <c r="H26" s="998"/>
      <c r="I26" s="998"/>
      <c r="J26" s="998"/>
      <c r="K26" s="998"/>
      <c r="L26" s="998"/>
      <c r="M26" s="998"/>
      <c r="N26" s="998"/>
      <c r="O26" s="998"/>
      <c r="P26" s="999"/>
      <c r="Q26" s="1003" t="s">
        <v>380</v>
      </c>
      <c r="R26" s="1004"/>
      <c r="S26" s="1004"/>
      <c r="T26" s="1004"/>
      <c r="U26" s="1005"/>
      <c r="V26" s="1003" t="s">
        <v>381</v>
      </c>
      <c r="W26" s="1004"/>
      <c r="X26" s="1004"/>
      <c r="Y26" s="1004"/>
      <c r="Z26" s="1005"/>
      <c r="AA26" s="1003" t="s">
        <v>382</v>
      </c>
      <c r="AB26" s="1004"/>
      <c r="AC26" s="1004"/>
      <c r="AD26" s="1004"/>
      <c r="AE26" s="1004"/>
      <c r="AF26" s="1057" t="s">
        <v>383</v>
      </c>
      <c r="AG26" s="1010"/>
      <c r="AH26" s="1010"/>
      <c r="AI26" s="1010"/>
      <c r="AJ26" s="1058"/>
      <c r="AK26" s="1004" t="s">
        <v>384</v>
      </c>
      <c r="AL26" s="1004"/>
      <c r="AM26" s="1004"/>
      <c r="AN26" s="1004"/>
      <c r="AO26" s="1005"/>
      <c r="AP26" s="1003" t="s">
        <v>385</v>
      </c>
      <c r="AQ26" s="1004"/>
      <c r="AR26" s="1004"/>
      <c r="AS26" s="1004"/>
      <c r="AT26" s="1005"/>
      <c r="AU26" s="1003" t="s">
        <v>386</v>
      </c>
      <c r="AV26" s="1004"/>
      <c r="AW26" s="1004"/>
      <c r="AX26" s="1004"/>
      <c r="AY26" s="1005"/>
      <c r="AZ26" s="1003" t="s">
        <v>387</v>
      </c>
      <c r="BA26" s="1004"/>
      <c r="BB26" s="1004"/>
      <c r="BC26" s="1004"/>
      <c r="BD26" s="1005"/>
      <c r="BE26" s="1003" t="s">
        <v>364</v>
      </c>
      <c r="BF26" s="1004"/>
      <c r="BG26" s="1004"/>
      <c r="BH26" s="1004"/>
      <c r="BI26" s="1017"/>
      <c r="BJ26" s="220"/>
      <c r="BK26" s="220"/>
      <c r="BL26" s="220"/>
      <c r="BM26" s="220"/>
      <c r="BN26" s="220"/>
      <c r="BO26" s="229"/>
      <c r="BP26" s="229"/>
      <c r="BQ26" s="226">
        <v>20</v>
      </c>
      <c r="BR26" s="227"/>
      <c r="BS26" s="994"/>
      <c r="BT26" s="995"/>
      <c r="BU26" s="995"/>
      <c r="BV26" s="995"/>
      <c r="BW26" s="995"/>
      <c r="BX26" s="995"/>
      <c r="BY26" s="995"/>
      <c r="BZ26" s="995"/>
      <c r="CA26" s="995"/>
      <c r="CB26" s="995"/>
      <c r="CC26" s="995"/>
      <c r="CD26" s="995"/>
      <c r="CE26" s="995"/>
      <c r="CF26" s="995"/>
      <c r="CG26" s="1016"/>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218"/>
    </row>
    <row r="27" spans="1:131" ht="26.25" customHeight="1" thickBot="1" x14ac:dyDescent="0.2">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59"/>
      <c r="AG27" s="1013"/>
      <c r="AH27" s="1013"/>
      <c r="AI27" s="1013"/>
      <c r="AJ27" s="1060"/>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18"/>
      <c r="BJ27" s="220"/>
      <c r="BK27" s="220"/>
      <c r="BL27" s="220"/>
      <c r="BM27" s="220"/>
      <c r="BN27" s="220"/>
      <c r="BO27" s="229"/>
      <c r="BP27" s="229"/>
      <c r="BQ27" s="226">
        <v>21</v>
      </c>
      <c r="BR27" s="227"/>
      <c r="BS27" s="994"/>
      <c r="BT27" s="995"/>
      <c r="BU27" s="995"/>
      <c r="BV27" s="995"/>
      <c r="BW27" s="995"/>
      <c r="BX27" s="995"/>
      <c r="BY27" s="995"/>
      <c r="BZ27" s="995"/>
      <c r="CA27" s="995"/>
      <c r="CB27" s="995"/>
      <c r="CC27" s="995"/>
      <c r="CD27" s="995"/>
      <c r="CE27" s="995"/>
      <c r="CF27" s="995"/>
      <c r="CG27" s="1016"/>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218"/>
    </row>
    <row r="28" spans="1:131" ht="26.25" customHeight="1" thickTop="1" x14ac:dyDescent="0.15">
      <c r="A28" s="230">
        <v>1</v>
      </c>
      <c r="B28" s="1049" t="s">
        <v>388</v>
      </c>
      <c r="C28" s="1050"/>
      <c r="D28" s="1050"/>
      <c r="E28" s="1050"/>
      <c r="F28" s="1050"/>
      <c r="G28" s="1050"/>
      <c r="H28" s="1050"/>
      <c r="I28" s="1050"/>
      <c r="J28" s="1050"/>
      <c r="K28" s="1050"/>
      <c r="L28" s="1050"/>
      <c r="M28" s="1050"/>
      <c r="N28" s="1050"/>
      <c r="O28" s="1050"/>
      <c r="P28" s="1051"/>
      <c r="Q28" s="1052">
        <v>14101</v>
      </c>
      <c r="R28" s="1053"/>
      <c r="S28" s="1053"/>
      <c r="T28" s="1053"/>
      <c r="U28" s="1053"/>
      <c r="V28" s="1053">
        <v>13813</v>
      </c>
      <c r="W28" s="1053"/>
      <c r="X28" s="1053"/>
      <c r="Y28" s="1053"/>
      <c r="Z28" s="1053"/>
      <c r="AA28" s="1053">
        <v>288</v>
      </c>
      <c r="AB28" s="1053"/>
      <c r="AC28" s="1053"/>
      <c r="AD28" s="1053"/>
      <c r="AE28" s="1054"/>
      <c r="AF28" s="1055">
        <v>288</v>
      </c>
      <c r="AG28" s="1053"/>
      <c r="AH28" s="1053"/>
      <c r="AI28" s="1053"/>
      <c r="AJ28" s="1056"/>
      <c r="AK28" s="1044">
        <v>1500</v>
      </c>
      <c r="AL28" s="1045"/>
      <c r="AM28" s="1045"/>
      <c r="AN28" s="1045"/>
      <c r="AO28" s="1045"/>
      <c r="AP28" s="1045" t="s">
        <v>482</v>
      </c>
      <c r="AQ28" s="1045"/>
      <c r="AR28" s="1045"/>
      <c r="AS28" s="1045"/>
      <c r="AT28" s="1045"/>
      <c r="AU28" s="1045" t="s">
        <v>482</v>
      </c>
      <c r="AV28" s="1045"/>
      <c r="AW28" s="1045"/>
      <c r="AX28" s="1045"/>
      <c r="AY28" s="1045"/>
      <c r="AZ28" s="1046" t="s">
        <v>482</v>
      </c>
      <c r="BA28" s="1046"/>
      <c r="BB28" s="1046"/>
      <c r="BC28" s="1046"/>
      <c r="BD28" s="1046"/>
      <c r="BE28" s="1047"/>
      <c r="BF28" s="1047"/>
      <c r="BG28" s="1047"/>
      <c r="BH28" s="1047"/>
      <c r="BI28" s="1048"/>
      <c r="BJ28" s="220"/>
      <c r="BK28" s="220"/>
      <c r="BL28" s="220"/>
      <c r="BM28" s="220"/>
      <c r="BN28" s="220"/>
      <c r="BO28" s="229"/>
      <c r="BP28" s="229"/>
      <c r="BQ28" s="226">
        <v>22</v>
      </c>
      <c r="BR28" s="227"/>
      <c r="BS28" s="994"/>
      <c r="BT28" s="995"/>
      <c r="BU28" s="995"/>
      <c r="BV28" s="995"/>
      <c r="BW28" s="995"/>
      <c r="BX28" s="995"/>
      <c r="BY28" s="995"/>
      <c r="BZ28" s="995"/>
      <c r="CA28" s="995"/>
      <c r="CB28" s="995"/>
      <c r="CC28" s="995"/>
      <c r="CD28" s="995"/>
      <c r="CE28" s="995"/>
      <c r="CF28" s="995"/>
      <c r="CG28" s="1016"/>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218"/>
    </row>
    <row r="29" spans="1:131" ht="26.25" customHeight="1" x14ac:dyDescent="0.15">
      <c r="A29" s="230">
        <v>2</v>
      </c>
      <c r="B29" s="1032" t="s">
        <v>389</v>
      </c>
      <c r="C29" s="1033"/>
      <c r="D29" s="1033"/>
      <c r="E29" s="1033"/>
      <c r="F29" s="1033"/>
      <c r="G29" s="1033"/>
      <c r="H29" s="1033"/>
      <c r="I29" s="1033"/>
      <c r="J29" s="1033"/>
      <c r="K29" s="1033"/>
      <c r="L29" s="1033"/>
      <c r="M29" s="1033"/>
      <c r="N29" s="1033"/>
      <c r="O29" s="1033"/>
      <c r="P29" s="1034"/>
      <c r="Q29" s="1040">
        <v>9765</v>
      </c>
      <c r="R29" s="1041"/>
      <c r="S29" s="1041"/>
      <c r="T29" s="1041"/>
      <c r="U29" s="1041"/>
      <c r="V29" s="1041">
        <v>9502</v>
      </c>
      <c r="W29" s="1041"/>
      <c r="X29" s="1041"/>
      <c r="Y29" s="1041"/>
      <c r="Z29" s="1041"/>
      <c r="AA29" s="1041">
        <v>263</v>
      </c>
      <c r="AB29" s="1041"/>
      <c r="AC29" s="1041"/>
      <c r="AD29" s="1041"/>
      <c r="AE29" s="1042"/>
      <c r="AF29" s="1037">
        <v>263</v>
      </c>
      <c r="AG29" s="1038"/>
      <c r="AH29" s="1038"/>
      <c r="AI29" s="1038"/>
      <c r="AJ29" s="1039"/>
      <c r="AK29" s="980">
        <v>1627</v>
      </c>
      <c r="AL29" s="971"/>
      <c r="AM29" s="971"/>
      <c r="AN29" s="971"/>
      <c r="AO29" s="971"/>
      <c r="AP29" s="971" t="s">
        <v>482</v>
      </c>
      <c r="AQ29" s="971"/>
      <c r="AR29" s="971"/>
      <c r="AS29" s="971"/>
      <c r="AT29" s="971"/>
      <c r="AU29" s="971" t="s">
        <v>482</v>
      </c>
      <c r="AV29" s="971"/>
      <c r="AW29" s="971"/>
      <c r="AX29" s="971"/>
      <c r="AY29" s="971"/>
      <c r="AZ29" s="1043" t="s">
        <v>482</v>
      </c>
      <c r="BA29" s="1043"/>
      <c r="BB29" s="1043"/>
      <c r="BC29" s="1043"/>
      <c r="BD29" s="1043"/>
      <c r="BE29" s="972"/>
      <c r="BF29" s="972"/>
      <c r="BG29" s="972"/>
      <c r="BH29" s="972"/>
      <c r="BI29" s="973"/>
      <c r="BJ29" s="220"/>
      <c r="BK29" s="220"/>
      <c r="BL29" s="220"/>
      <c r="BM29" s="220"/>
      <c r="BN29" s="220"/>
      <c r="BO29" s="229"/>
      <c r="BP29" s="229"/>
      <c r="BQ29" s="226">
        <v>23</v>
      </c>
      <c r="BR29" s="227"/>
      <c r="BS29" s="994"/>
      <c r="BT29" s="995"/>
      <c r="BU29" s="995"/>
      <c r="BV29" s="995"/>
      <c r="BW29" s="995"/>
      <c r="BX29" s="995"/>
      <c r="BY29" s="995"/>
      <c r="BZ29" s="995"/>
      <c r="CA29" s="995"/>
      <c r="CB29" s="995"/>
      <c r="CC29" s="995"/>
      <c r="CD29" s="995"/>
      <c r="CE29" s="995"/>
      <c r="CF29" s="995"/>
      <c r="CG29" s="1016"/>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218"/>
    </row>
    <row r="30" spans="1:131" ht="26.25" customHeight="1" x14ac:dyDescent="0.15">
      <c r="A30" s="230">
        <v>3</v>
      </c>
      <c r="B30" s="1032" t="s">
        <v>390</v>
      </c>
      <c r="C30" s="1033"/>
      <c r="D30" s="1033"/>
      <c r="E30" s="1033"/>
      <c r="F30" s="1033"/>
      <c r="G30" s="1033"/>
      <c r="H30" s="1033"/>
      <c r="I30" s="1033"/>
      <c r="J30" s="1033"/>
      <c r="K30" s="1033"/>
      <c r="L30" s="1033"/>
      <c r="M30" s="1033"/>
      <c r="N30" s="1033"/>
      <c r="O30" s="1033"/>
      <c r="P30" s="1034"/>
      <c r="Q30" s="1040">
        <v>3737</v>
      </c>
      <c r="R30" s="1041"/>
      <c r="S30" s="1041"/>
      <c r="T30" s="1041"/>
      <c r="U30" s="1041"/>
      <c r="V30" s="1041">
        <v>3704</v>
      </c>
      <c r="W30" s="1041"/>
      <c r="X30" s="1041"/>
      <c r="Y30" s="1041"/>
      <c r="Z30" s="1041"/>
      <c r="AA30" s="1041">
        <v>33</v>
      </c>
      <c r="AB30" s="1041"/>
      <c r="AC30" s="1041"/>
      <c r="AD30" s="1041"/>
      <c r="AE30" s="1042"/>
      <c r="AF30" s="1037">
        <v>33</v>
      </c>
      <c r="AG30" s="1038"/>
      <c r="AH30" s="1038"/>
      <c r="AI30" s="1038"/>
      <c r="AJ30" s="1039"/>
      <c r="AK30" s="980">
        <v>1413</v>
      </c>
      <c r="AL30" s="971"/>
      <c r="AM30" s="971"/>
      <c r="AN30" s="971"/>
      <c r="AO30" s="971"/>
      <c r="AP30" s="971" t="s">
        <v>482</v>
      </c>
      <c r="AQ30" s="971"/>
      <c r="AR30" s="971"/>
      <c r="AS30" s="971"/>
      <c r="AT30" s="971"/>
      <c r="AU30" s="971" t="s">
        <v>482</v>
      </c>
      <c r="AV30" s="971"/>
      <c r="AW30" s="971"/>
      <c r="AX30" s="971"/>
      <c r="AY30" s="971"/>
      <c r="AZ30" s="1043" t="s">
        <v>482</v>
      </c>
      <c r="BA30" s="1043"/>
      <c r="BB30" s="1043"/>
      <c r="BC30" s="1043"/>
      <c r="BD30" s="1043"/>
      <c r="BE30" s="972"/>
      <c r="BF30" s="972"/>
      <c r="BG30" s="972"/>
      <c r="BH30" s="972"/>
      <c r="BI30" s="973"/>
      <c r="BJ30" s="220"/>
      <c r="BK30" s="220"/>
      <c r="BL30" s="220"/>
      <c r="BM30" s="220"/>
      <c r="BN30" s="220"/>
      <c r="BO30" s="229"/>
      <c r="BP30" s="229"/>
      <c r="BQ30" s="226">
        <v>24</v>
      </c>
      <c r="BR30" s="227"/>
      <c r="BS30" s="994"/>
      <c r="BT30" s="995"/>
      <c r="BU30" s="995"/>
      <c r="BV30" s="995"/>
      <c r="BW30" s="995"/>
      <c r="BX30" s="995"/>
      <c r="BY30" s="995"/>
      <c r="BZ30" s="995"/>
      <c r="CA30" s="995"/>
      <c r="CB30" s="995"/>
      <c r="CC30" s="995"/>
      <c r="CD30" s="995"/>
      <c r="CE30" s="995"/>
      <c r="CF30" s="995"/>
      <c r="CG30" s="1016"/>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218"/>
    </row>
    <row r="31" spans="1:131" ht="26.25" customHeight="1" x14ac:dyDescent="0.15">
      <c r="A31" s="230">
        <v>4</v>
      </c>
      <c r="B31" s="1032"/>
      <c r="C31" s="1033"/>
      <c r="D31" s="1033"/>
      <c r="E31" s="1033"/>
      <c r="F31" s="1033"/>
      <c r="G31" s="1033"/>
      <c r="H31" s="1033"/>
      <c r="I31" s="1033"/>
      <c r="J31" s="1033"/>
      <c r="K31" s="1033"/>
      <c r="L31" s="1033"/>
      <c r="M31" s="1033"/>
      <c r="N31" s="1033"/>
      <c r="O31" s="1033"/>
      <c r="P31" s="1034"/>
      <c r="Q31" s="1040"/>
      <c r="R31" s="1041"/>
      <c r="S31" s="1041"/>
      <c r="T31" s="1041"/>
      <c r="U31" s="1041"/>
      <c r="V31" s="1041"/>
      <c r="W31" s="1041"/>
      <c r="X31" s="1041"/>
      <c r="Y31" s="1041"/>
      <c r="Z31" s="1041"/>
      <c r="AA31" s="1041"/>
      <c r="AB31" s="1041"/>
      <c r="AC31" s="1041"/>
      <c r="AD31" s="1041"/>
      <c r="AE31" s="1042"/>
      <c r="AF31" s="1037"/>
      <c r="AG31" s="1038"/>
      <c r="AH31" s="1038"/>
      <c r="AI31" s="1038"/>
      <c r="AJ31" s="1039"/>
      <c r="AK31" s="980"/>
      <c r="AL31" s="971"/>
      <c r="AM31" s="971"/>
      <c r="AN31" s="971"/>
      <c r="AO31" s="971"/>
      <c r="AP31" s="971"/>
      <c r="AQ31" s="971"/>
      <c r="AR31" s="971"/>
      <c r="AS31" s="971"/>
      <c r="AT31" s="971"/>
      <c r="AU31" s="971"/>
      <c r="AV31" s="971"/>
      <c r="AW31" s="971"/>
      <c r="AX31" s="971"/>
      <c r="AY31" s="971"/>
      <c r="AZ31" s="1043"/>
      <c r="BA31" s="1043"/>
      <c r="BB31" s="1043"/>
      <c r="BC31" s="1043"/>
      <c r="BD31" s="1043"/>
      <c r="BE31" s="972"/>
      <c r="BF31" s="972"/>
      <c r="BG31" s="972"/>
      <c r="BH31" s="972"/>
      <c r="BI31" s="973"/>
      <c r="BJ31" s="220"/>
      <c r="BK31" s="220"/>
      <c r="BL31" s="220"/>
      <c r="BM31" s="220"/>
      <c r="BN31" s="220"/>
      <c r="BO31" s="229"/>
      <c r="BP31" s="229"/>
      <c r="BQ31" s="226">
        <v>25</v>
      </c>
      <c r="BR31" s="227"/>
      <c r="BS31" s="994"/>
      <c r="BT31" s="995"/>
      <c r="BU31" s="995"/>
      <c r="BV31" s="995"/>
      <c r="BW31" s="995"/>
      <c r="BX31" s="995"/>
      <c r="BY31" s="995"/>
      <c r="BZ31" s="995"/>
      <c r="CA31" s="995"/>
      <c r="CB31" s="995"/>
      <c r="CC31" s="995"/>
      <c r="CD31" s="995"/>
      <c r="CE31" s="995"/>
      <c r="CF31" s="995"/>
      <c r="CG31" s="1016"/>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218"/>
    </row>
    <row r="32" spans="1:131" ht="26.25" customHeight="1" x14ac:dyDescent="0.15">
      <c r="A32" s="230">
        <v>5</v>
      </c>
      <c r="B32" s="1032"/>
      <c r="C32" s="1033"/>
      <c r="D32" s="1033"/>
      <c r="E32" s="1033"/>
      <c r="F32" s="1033"/>
      <c r="G32" s="1033"/>
      <c r="H32" s="1033"/>
      <c r="I32" s="1033"/>
      <c r="J32" s="1033"/>
      <c r="K32" s="1033"/>
      <c r="L32" s="1033"/>
      <c r="M32" s="1033"/>
      <c r="N32" s="1033"/>
      <c r="O32" s="1033"/>
      <c r="P32" s="1034"/>
      <c r="Q32" s="1040"/>
      <c r="R32" s="1041"/>
      <c r="S32" s="1041"/>
      <c r="T32" s="1041"/>
      <c r="U32" s="1041"/>
      <c r="V32" s="1041"/>
      <c r="W32" s="1041"/>
      <c r="X32" s="1041"/>
      <c r="Y32" s="1041"/>
      <c r="Z32" s="1041"/>
      <c r="AA32" s="1041"/>
      <c r="AB32" s="1041"/>
      <c r="AC32" s="1041"/>
      <c r="AD32" s="1041"/>
      <c r="AE32" s="1042"/>
      <c r="AF32" s="1037"/>
      <c r="AG32" s="1038"/>
      <c r="AH32" s="1038"/>
      <c r="AI32" s="1038"/>
      <c r="AJ32" s="1039"/>
      <c r="AK32" s="980"/>
      <c r="AL32" s="971"/>
      <c r="AM32" s="971"/>
      <c r="AN32" s="971"/>
      <c r="AO32" s="971"/>
      <c r="AP32" s="971"/>
      <c r="AQ32" s="971"/>
      <c r="AR32" s="971"/>
      <c r="AS32" s="971"/>
      <c r="AT32" s="971"/>
      <c r="AU32" s="971"/>
      <c r="AV32" s="971"/>
      <c r="AW32" s="971"/>
      <c r="AX32" s="971"/>
      <c r="AY32" s="971"/>
      <c r="AZ32" s="1043"/>
      <c r="BA32" s="1043"/>
      <c r="BB32" s="1043"/>
      <c r="BC32" s="1043"/>
      <c r="BD32" s="1043"/>
      <c r="BE32" s="972"/>
      <c r="BF32" s="972"/>
      <c r="BG32" s="972"/>
      <c r="BH32" s="972"/>
      <c r="BI32" s="973"/>
      <c r="BJ32" s="220"/>
      <c r="BK32" s="220"/>
      <c r="BL32" s="220"/>
      <c r="BM32" s="220"/>
      <c r="BN32" s="220"/>
      <c r="BO32" s="229"/>
      <c r="BP32" s="229"/>
      <c r="BQ32" s="226">
        <v>26</v>
      </c>
      <c r="BR32" s="227"/>
      <c r="BS32" s="994"/>
      <c r="BT32" s="995"/>
      <c r="BU32" s="995"/>
      <c r="BV32" s="995"/>
      <c r="BW32" s="995"/>
      <c r="BX32" s="995"/>
      <c r="BY32" s="995"/>
      <c r="BZ32" s="995"/>
      <c r="CA32" s="995"/>
      <c r="CB32" s="995"/>
      <c r="CC32" s="995"/>
      <c r="CD32" s="995"/>
      <c r="CE32" s="995"/>
      <c r="CF32" s="995"/>
      <c r="CG32" s="1016"/>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218"/>
    </row>
    <row r="33" spans="1:131" ht="26.25" customHeight="1" x14ac:dyDescent="0.15">
      <c r="A33" s="230">
        <v>6</v>
      </c>
      <c r="B33" s="1032"/>
      <c r="C33" s="1033"/>
      <c r="D33" s="1033"/>
      <c r="E33" s="1033"/>
      <c r="F33" s="1033"/>
      <c r="G33" s="1033"/>
      <c r="H33" s="1033"/>
      <c r="I33" s="1033"/>
      <c r="J33" s="1033"/>
      <c r="K33" s="1033"/>
      <c r="L33" s="1033"/>
      <c r="M33" s="1033"/>
      <c r="N33" s="1033"/>
      <c r="O33" s="1033"/>
      <c r="P33" s="1034"/>
      <c r="Q33" s="1040"/>
      <c r="R33" s="1041"/>
      <c r="S33" s="1041"/>
      <c r="T33" s="1041"/>
      <c r="U33" s="1041"/>
      <c r="V33" s="1041"/>
      <c r="W33" s="1041"/>
      <c r="X33" s="1041"/>
      <c r="Y33" s="1041"/>
      <c r="Z33" s="1041"/>
      <c r="AA33" s="1041"/>
      <c r="AB33" s="1041"/>
      <c r="AC33" s="1041"/>
      <c r="AD33" s="1041"/>
      <c r="AE33" s="1042"/>
      <c r="AF33" s="1037"/>
      <c r="AG33" s="1038"/>
      <c r="AH33" s="1038"/>
      <c r="AI33" s="1038"/>
      <c r="AJ33" s="1039"/>
      <c r="AK33" s="980"/>
      <c r="AL33" s="971"/>
      <c r="AM33" s="971"/>
      <c r="AN33" s="971"/>
      <c r="AO33" s="971"/>
      <c r="AP33" s="971"/>
      <c r="AQ33" s="971"/>
      <c r="AR33" s="971"/>
      <c r="AS33" s="971"/>
      <c r="AT33" s="971"/>
      <c r="AU33" s="971"/>
      <c r="AV33" s="971"/>
      <c r="AW33" s="971"/>
      <c r="AX33" s="971"/>
      <c r="AY33" s="971"/>
      <c r="AZ33" s="1043"/>
      <c r="BA33" s="1043"/>
      <c r="BB33" s="1043"/>
      <c r="BC33" s="1043"/>
      <c r="BD33" s="1043"/>
      <c r="BE33" s="972"/>
      <c r="BF33" s="972"/>
      <c r="BG33" s="972"/>
      <c r="BH33" s="972"/>
      <c r="BI33" s="973"/>
      <c r="BJ33" s="220"/>
      <c r="BK33" s="220"/>
      <c r="BL33" s="220"/>
      <c r="BM33" s="220"/>
      <c r="BN33" s="220"/>
      <c r="BO33" s="229"/>
      <c r="BP33" s="229"/>
      <c r="BQ33" s="226">
        <v>27</v>
      </c>
      <c r="BR33" s="227"/>
      <c r="BS33" s="994"/>
      <c r="BT33" s="995"/>
      <c r="BU33" s="995"/>
      <c r="BV33" s="995"/>
      <c r="BW33" s="995"/>
      <c r="BX33" s="995"/>
      <c r="BY33" s="995"/>
      <c r="BZ33" s="995"/>
      <c r="CA33" s="995"/>
      <c r="CB33" s="995"/>
      <c r="CC33" s="995"/>
      <c r="CD33" s="995"/>
      <c r="CE33" s="995"/>
      <c r="CF33" s="995"/>
      <c r="CG33" s="1016"/>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218"/>
    </row>
    <row r="34" spans="1:131" ht="26.25" customHeight="1" x14ac:dyDescent="0.15">
      <c r="A34" s="230">
        <v>7</v>
      </c>
      <c r="B34" s="1032"/>
      <c r="C34" s="1033"/>
      <c r="D34" s="1033"/>
      <c r="E34" s="1033"/>
      <c r="F34" s="1033"/>
      <c r="G34" s="1033"/>
      <c r="H34" s="1033"/>
      <c r="I34" s="1033"/>
      <c r="J34" s="1033"/>
      <c r="K34" s="1033"/>
      <c r="L34" s="1033"/>
      <c r="M34" s="1033"/>
      <c r="N34" s="1033"/>
      <c r="O34" s="1033"/>
      <c r="P34" s="1034"/>
      <c r="Q34" s="1040"/>
      <c r="R34" s="1041"/>
      <c r="S34" s="1041"/>
      <c r="T34" s="1041"/>
      <c r="U34" s="1041"/>
      <c r="V34" s="1041"/>
      <c r="W34" s="1041"/>
      <c r="X34" s="1041"/>
      <c r="Y34" s="1041"/>
      <c r="Z34" s="1041"/>
      <c r="AA34" s="1041"/>
      <c r="AB34" s="1041"/>
      <c r="AC34" s="1041"/>
      <c r="AD34" s="1041"/>
      <c r="AE34" s="1042"/>
      <c r="AF34" s="1037"/>
      <c r="AG34" s="1038"/>
      <c r="AH34" s="1038"/>
      <c r="AI34" s="1038"/>
      <c r="AJ34" s="1039"/>
      <c r="AK34" s="980"/>
      <c r="AL34" s="971"/>
      <c r="AM34" s="971"/>
      <c r="AN34" s="971"/>
      <c r="AO34" s="971"/>
      <c r="AP34" s="971"/>
      <c r="AQ34" s="971"/>
      <c r="AR34" s="971"/>
      <c r="AS34" s="971"/>
      <c r="AT34" s="971"/>
      <c r="AU34" s="971"/>
      <c r="AV34" s="971"/>
      <c r="AW34" s="971"/>
      <c r="AX34" s="971"/>
      <c r="AY34" s="971"/>
      <c r="AZ34" s="1043"/>
      <c r="BA34" s="1043"/>
      <c r="BB34" s="1043"/>
      <c r="BC34" s="1043"/>
      <c r="BD34" s="1043"/>
      <c r="BE34" s="972"/>
      <c r="BF34" s="972"/>
      <c r="BG34" s="972"/>
      <c r="BH34" s="972"/>
      <c r="BI34" s="973"/>
      <c r="BJ34" s="220"/>
      <c r="BK34" s="220"/>
      <c r="BL34" s="220"/>
      <c r="BM34" s="220"/>
      <c r="BN34" s="220"/>
      <c r="BO34" s="229"/>
      <c r="BP34" s="229"/>
      <c r="BQ34" s="226">
        <v>28</v>
      </c>
      <c r="BR34" s="227"/>
      <c r="BS34" s="994"/>
      <c r="BT34" s="995"/>
      <c r="BU34" s="995"/>
      <c r="BV34" s="995"/>
      <c r="BW34" s="995"/>
      <c r="BX34" s="995"/>
      <c r="BY34" s="995"/>
      <c r="BZ34" s="995"/>
      <c r="CA34" s="995"/>
      <c r="CB34" s="995"/>
      <c r="CC34" s="995"/>
      <c r="CD34" s="995"/>
      <c r="CE34" s="995"/>
      <c r="CF34" s="995"/>
      <c r="CG34" s="1016"/>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218"/>
    </row>
    <row r="35" spans="1:131" ht="26.25" customHeight="1" x14ac:dyDescent="0.15">
      <c r="A35" s="230">
        <v>8</v>
      </c>
      <c r="B35" s="1032"/>
      <c r="C35" s="1033"/>
      <c r="D35" s="1033"/>
      <c r="E35" s="1033"/>
      <c r="F35" s="1033"/>
      <c r="G35" s="1033"/>
      <c r="H35" s="1033"/>
      <c r="I35" s="1033"/>
      <c r="J35" s="1033"/>
      <c r="K35" s="1033"/>
      <c r="L35" s="1033"/>
      <c r="M35" s="1033"/>
      <c r="N35" s="1033"/>
      <c r="O35" s="1033"/>
      <c r="P35" s="1034"/>
      <c r="Q35" s="1040"/>
      <c r="R35" s="1041"/>
      <c r="S35" s="1041"/>
      <c r="T35" s="1041"/>
      <c r="U35" s="1041"/>
      <c r="V35" s="1041"/>
      <c r="W35" s="1041"/>
      <c r="X35" s="1041"/>
      <c r="Y35" s="1041"/>
      <c r="Z35" s="1041"/>
      <c r="AA35" s="1041"/>
      <c r="AB35" s="1041"/>
      <c r="AC35" s="1041"/>
      <c r="AD35" s="1041"/>
      <c r="AE35" s="1042"/>
      <c r="AF35" s="1037"/>
      <c r="AG35" s="1038"/>
      <c r="AH35" s="1038"/>
      <c r="AI35" s="1038"/>
      <c r="AJ35" s="1039"/>
      <c r="AK35" s="980"/>
      <c r="AL35" s="971"/>
      <c r="AM35" s="971"/>
      <c r="AN35" s="971"/>
      <c r="AO35" s="971"/>
      <c r="AP35" s="971"/>
      <c r="AQ35" s="971"/>
      <c r="AR35" s="971"/>
      <c r="AS35" s="971"/>
      <c r="AT35" s="971"/>
      <c r="AU35" s="971"/>
      <c r="AV35" s="971"/>
      <c r="AW35" s="971"/>
      <c r="AX35" s="971"/>
      <c r="AY35" s="971"/>
      <c r="AZ35" s="1043"/>
      <c r="BA35" s="1043"/>
      <c r="BB35" s="1043"/>
      <c r="BC35" s="1043"/>
      <c r="BD35" s="1043"/>
      <c r="BE35" s="972"/>
      <c r="BF35" s="972"/>
      <c r="BG35" s="972"/>
      <c r="BH35" s="972"/>
      <c r="BI35" s="973"/>
      <c r="BJ35" s="220"/>
      <c r="BK35" s="220"/>
      <c r="BL35" s="220"/>
      <c r="BM35" s="220"/>
      <c r="BN35" s="220"/>
      <c r="BO35" s="229"/>
      <c r="BP35" s="229"/>
      <c r="BQ35" s="226">
        <v>29</v>
      </c>
      <c r="BR35" s="227"/>
      <c r="BS35" s="994"/>
      <c r="BT35" s="995"/>
      <c r="BU35" s="995"/>
      <c r="BV35" s="995"/>
      <c r="BW35" s="995"/>
      <c r="BX35" s="995"/>
      <c r="BY35" s="995"/>
      <c r="BZ35" s="995"/>
      <c r="CA35" s="995"/>
      <c r="CB35" s="995"/>
      <c r="CC35" s="995"/>
      <c r="CD35" s="995"/>
      <c r="CE35" s="995"/>
      <c r="CF35" s="995"/>
      <c r="CG35" s="1016"/>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218"/>
    </row>
    <row r="36" spans="1:131" ht="26.25" customHeight="1" x14ac:dyDescent="0.15">
      <c r="A36" s="230">
        <v>9</v>
      </c>
      <c r="B36" s="1032"/>
      <c r="C36" s="1033"/>
      <c r="D36" s="1033"/>
      <c r="E36" s="1033"/>
      <c r="F36" s="1033"/>
      <c r="G36" s="1033"/>
      <c r="H36" s="1033"/>
      <c r="I36" s="1033"/>
      <c r="J36" s="1033"/>
      <c r="K36" s="1033"/>
      <c r="L36" s="1033"/>
      <c r="M36" s="1033"/>
      <c r="N36" s="1033"/>
      <c r="O36" s="1033"/>
      <c r="P36" s="1034"/>
      <c r="Q36" s="1040"/>
      <c r="R36" s="1041"/>
      <c r="S36" s="1041"/>
      <c r="T36" s="1041"/>
      <c r="U36" s="1041"/>
      <c r="V36" s="1041"/>
      <c r="W36" s="1041"/>
      <c r="X36" s="1041"/>
      <c r="Y36" s="1041"/>
      <c r="Z36" s="1041"/>
      <c r="AA36" s="1041"/>
      <c r="AB36" s="1041"/>
      <c r="AC36" s="1041"/>
      <c r="AD36" s="1041"/>
      <c r="AE36" s="1042"/>
      <c r="AF36" s="1037"/>
      <c r="AG36" s="1038"/>
      <c r="AH36" s="1038"/>
      <c r="AI36" s="1038"/>
      <c r="AJ36" s="1039"/>
      <c r="AK36" s="980"/>
      <c r="AL36" s="971"/>
      <c r="AM36" s="971"/>
      <c r="AN36" s="971"/>
      <c r="AO36" s="971"/>
      <c r="AP36" s="971"/>
      <c r="AQ36" s="971"/>
      <c r="AR36" s="971"/>
      <c r="AS36" s="971"/>
      <c r="AT36" s="971"/>
      <c r="AU36" s="971"/>
      <c r="AV36" s="971"/>
      <c r="AW36" s="971"/>
      <c r="AX36" s="971"/>
      <c r="AY36" s="971"/>
      <c r="AZ36" s="1043"/>
      <c r="BA36" s="1043"/>
      <c r="BB36" s="1043"/>
      <c r="BC36" s="1043"/>
      <c r="BD36" s="1043"/>
      <c r="BE36" s="972"/>
      <c r="BF36" s="972"/>
      <c r="BG36" s="972"/>
      <c r="BH36" s="972"/>
      <c r="BI36" s="973"/>
      <c r="BJ36" s="220"/>
      <c r="BK36" s="220"/>
      <c r="BL36" s="220"/>
      <c r="BM36" s="220"/>
      <c r="BN36" s="220"/>
      <c r="BO36" s="229"/>
      <c r="BP36" s="229"/>
      <c r="BQ36" s="226">
        <v>30</v>
      </c>
      <c r="BR36" s="227"/>
      <c r="BS36" s="994"/>
      <c r="BT36" s="995"/>
      <c r="BU36" s="995"/>
      <c r="BV36" s="995"/>
      <c r="BW36" s="995"/>
      <c r="BX36" s="995"/>
      <c r="BY36" s="995"/>
      <c r="BZ36" s="995"/>
      <c r="CA36" s="995"/>
      <c r="CB36" s="995"/>
      <c r="CC36" s="995"/>
      <c r="CD36" s="995"/>
      <c r="CE36" s="995"/>
      <c r="CF36" s="995"/>
      <c r="CG36" s="1016"/>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218"/>
    </row>
    <row r="37" spans="1:131" ht="26.25" customHeight="1" x14ac:dyDescent="0.15">
      <c r="A37" s="230">
        <v>10</v>
      </c>
      <c r="B37" s="1032"/>
      <c r="C37" s="1033"/>
      <c r="D37" s="1033"/>
      <c r="E37" s="1033"/>
      <c r="F37" s="1033"/>
      <c r="G37" s="1033"/>
      <c r="H37" s="1033"/>
      <c r="I37" s="1033"/>
      <c r="J37" s="1033"/>
      <c r="K37" s="1033"/>
      <c r="L37" s="1033"/>
      <c r="M37" s="1033"/>
      <c r="N37" s="1033"/>
      <c r="O37" s="1033"/>
      <c r="P37" s="1034"/>
      <c r="Q37" s="1040"/>
      <c r="R37" s="1041"/>
      <c r="S37" s="1041"/>
      <c r="T37" s="1041"/>
      <c r="U37" s="1041"/>
      <c r="V37" s="1041"/>
      <c r="W37" s="1041"/>
      <c r="X37" s="1041"/>
      <c r="Y37" s="1041"/>
      <c r="Z37" s="1041"/>
      <c r="AA37" s="1041"/>
      <c r="AB37" s="1041"/>
      <c r="AC37" s="1041"/>
      <c r="AD37" s="1041"/>
      <c r="AE37" s="1042"/>
      <c r="AF37" s="1037"/>
      <c r="AG37" s="1038"/>
      <c r="AH37" s="1038"/>
      <c r="AI37" s="1038"/>
      <c r="AJ37" s="1039"/>
      <c r="AK37" s="980"/>
      <c r="AL37" s="971"/>
      <c r="AM37" s="971"/>
      <c r="AN37" s="971"/>
      <c r="AO37" s="971"/>
      <c r="AP37" s="971"/>
      <c r="AQ37" s="971"/>
      <c r="AR37" s="971"/>
      <c r="AS37" s="971"/>
      <c r="AT37" s="971"/>
      <c r="AU37" s="971"/>
      <c r="AV37" s="971"/>
      <c r="AW37" s="971"/>
      <c r="AX37" s="971"/>
      <c r="AY37" s="971"/>
      <c r="AZ37" s="1043"/>
      <c r="BA37" s="1043"/>
      <c r="BB37" s="1043"/>
      <c r="BC37" s="1043"/>
      <c r="BD37" s="1043"/>
      <c r="BE37" s="972"/>
      <c r="BF37" s="972"/>
      <c r="BG37" s="972"/>
      <c r="BH37" s="972"/>
      <c r="BI37" s="973"/>
      <c r="BJ37" s="220"/>
      <c r="BK37" s="220"/>
      <c r="BL37" s="220"/>
      <c r="BM37" s="220"/>
      <c r="BN37" s="220"/>
      <c r="BO37" s="229"/>
      <c r="BP37" s="229"/>
      <c r="BQ37" s="226">
        <v>31</v>
      </c>
      <c r="BR37" s="227"/>
      <c r="BS37" s="994"/>
      <c r="BT37" s="995"/>
      <c r="BU37" s="995"/>
      <c r="BV37" s="995"/>
      <c r="BW37" s="995"/>
      <c r="BX37" s="995"/>
      <c r="BY37" s="995"/>
      <c r="BZ37" s="995"/>
      <c r="CA37" s="995"/>
      <c r="CB37" s="995"/>
      <c r="CC37" s="995"/>
      <c r="CD37" s="995"/>
      <c r="CE37" s="995"/>
      <c r="CF37" s="995"/>
      <c r="CG37" s="1016"/>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218"/>
    </row>
    <row r="38" spans="1:131" ht="26.25" customHeight="1" x14ac:dyDescent="0.15">
      <c r="A38" s="230">
        <v>11</v>
      </c>
      <c r="B38" s="1032"/>
      <c r="C38" s="1033"/>
      <c r="D38" s="1033"/>
      <c r="E38" s="1033"/>
      <c r="F38" s="1033"/>
      <c r="G38" s="1033"/>
      <c r="H38" s="1033"/>
      <c r="I38" s="1033"/>
      <c r="J38" s="1033"/>
      <c r="K38" s="1033"/>
      <c r="L38" s="1033"/>
      <c r="M38" s="1033"/>
      <c r="N38" s="1033"/>
      <c r="O38" s="1033"/>
      <c r="P38" s="1034"/>
      <c r="Q38" s="1040"/>
      <c r="R38" s="1041"/>
      <c r="S38" s="1041"/>
      <c r="T38" s="1041"/>
      <c r="U38" s="1041"/>
      <c r="V38" s="1041"/>
      <c r="W38" s="1041"/>
      <c r="X38" s="1041"/>
      <c r="Y38" s="1041"/>
      <c r="Z38" s="1041"/>
      <c r="AA38" s="1041"/>
      <c r="AB38" s="1041"/>
      <c r="AC38" s="1041"/>
      <c r="AD38" s="1041"/>
      <c r="AE38" s="1042"/>
      <c r="AF38" s="1037"/>
      <c r="AG38" s="1038"/>
      <c r="AH38" s="1038"/>
      <c r="AI38" s="1038"/>
      <c r="AJ38" s="1039"/>
      <c r="AK38" s="980"/>
      <c r="AL38" s="971"/>
      <c r="AM38" s="971"/>
      <c r="AN38" s="971"/>
      <c r="AO38" s="971"/>
      <c r="AP38" s="971"/>
      <c r="AQ38" s="971"/>
      <c r="AR38" s="971"/>
      <c r="AS38" s="971"/>
      <c r="AT38" s="971"/>
      <c r="AU38" s="971"/>
      <c r="AV38" s="971"/>
      <c r="AW38" s="971"/>
      <c r="AX38" s="971"/>
      <c r="AY38" s="971"/>
      <c r="AZ38" s="1043"/>
      <c r="BA38" s="1043"/>
      <c r="BB38" s="1043"/>
      <c r="BC38" s="1043"/>
      <c r="BD38" s="1043"/>
      <c r="BE38" s="972"/>
      <c r="BF38" s="972"/>
      <c r="BG38" s="972"/>
      <c r="BH38" s="972"/>
      <c r="BI38" s="973"/>
      <c r="BJ38" s="220"/>
      <c r="BK38" s="220"/>
      <c r="BL38" s="220"/>
      <c r="BM38" s="220"/>
      <c r="BN38" s="220"/>
      <c r="BO38" s="229"/>
      <c r="BP38" s="229"/>
      <c r="BQ38" s="226">
        <v>32</v>
      </c>
      <c r="BR38" s="227"/>
      <c r="BS38" s="994"/>
      <c r="BT38" s="995"/>
      <c r="BU38" s="995"/>
      <c r="BV38" s="995"/>
      <c r="BW38" s="995"/>
      <c r="BX38" s="995"/>
      <c r="BY38" s="995"/>
      <c r="BZ38" s="995"/>
      <c r="CA38" s="995"/>
      <c r="CB38" s="995"/>
      <c r="CC38" s="995"/>
      <c r="CD38" s="995"/>
      <c r="CE38" s="995"/>
      <c r="CF38" s="995"/>
      <c r="CG38" s="1016"/>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218"/>
    </row>
    <row r="39" spans="1:131" ht="26.25" customHeight="1" x14ac:dyDescent="0.15">
      <c r="A39" s="230">
        <v>12</v>
      </c>
      <c r="B39" s="1032"/>
      <c r="C39" s="1033"/>
      <c r="D39" s="1033"/>
      <c r="E39" s="1033"/>
      <c r="F39" s="1033"/>
      <c r="G39" s="1033"/>
      <c r="H39" s="1033"/>
      <c r="I39" s="1033"/>
      <c r="J39" s="1033"/>
      <c r="K39" s="1033"/>
      <c r="L39" s="1033"/>
      <c r="M39" s="1033"/>
      <c r="N39" s="1033"/>
      <c r="O39" s="1033"/>
      <c r="P39" s="1034"/>
      <c r="Q39" s="1040"/>
      <c r="R39" s="1041"/>
      <c r="S39" s="1041"/>
      <c r="T39" s="1041"/>
      <c r="U39" s="1041"/>
      <c r="V39" s="1041"/>
      <c r="W39" s="1041"/>
      <c r="X39" s="1041"/>
      <c r="Y39" s="1041"/>
      <c r="Z39" s="1041"/>
      <c r="AA39" s="1041"/>
      <c r="AB39" s="1041"/>
      <c r="AC39" s="1041"/>
      <c r="AD39" s="1041"/>
      <c r="AE39" s="1042"/>
      <c r="AF39" s="1037"/>
      <c r="AG39" s="1038"/>
      <c r="AH39" s="1038"/>
      <c r="AI39" s="1038"/>
      <c r="AJ39" s="1039"/>
      <c r="AK39" s="980"/>
      <c r="AL39" s="971"/>
      <c r="AM39" s="971"/>
      <c r="AN39" s="971"/>
      <c r="AO39" s="971"/>
      <c r="AP39" s="971"/>
      <c r="AQ39" s="971"/>
      <c r="AR39" s="971"/>
      <c r="AS39" s="971"/>
      <c r="AT39" s="971"/>
      <c r="AU39" s="971"/>
      <c r="AV39" s="971"/>
      <c r="AW39" s="971"/>
      <c r="AX39" s="971"/>
      <c r="AY39" s="971"/>
      <c r="AZ39" s="1043"/>
      <c r="BA39" s="1043"/>
      <c r="BB39" s="1043"/>
      <c r="BC39" s="1043"/>
      <c r="BD39" s="1043"/>
      <c r="BE39" s="972"/>
      <c r="BF39" s="972"/>
      <c r="BG39" s="972"/>
      <c r="BH39" s="972"/>
      <c r="BI39" s="973"/>
      <c r="BJ39" s="220"/>
      <c r="BK39" s="220"/>
      <c r="BL39" s="220"/>
      <c r="BM39" s="220"/>
      <c r="BN39" s="220"/>
      <c r="BO39" s="229"/>
      <c r="BP39" s="229"/>
      <c r="BQ39" s="226">
        <v>33</v>
      </c>
      <c r="BR39" s="227"/>
      <c r="BS39" s="994"/>
      <c r="BT39" s="995"/>
      <c r="BU39" s="995"/>
      <c r="BV39" s="995"/>
      <c r="BW39" s="995"/>
      <c r="BX39" s="995"/>
      <c r="BY39" s="995"/>
      <c r="BZ39" s="995"/>
      <c r="CA39" s="995"/>
      <c r="CB39" s="995"/>
      <c r="CC39" s="995"/>
      <c r="CD39" s="995"/>
      <c r="CE39" s="995"/>
      <c r="CF39" s="995"/>
      <c r="CG39" s="1016"/>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218"/>
    </row>
    <row r="40" spans="1:131" ht="26.25" customHeight="1" x14ac:dyDescent="0.15">
      <c r="A40" s="226">
        <v>13</v>
      </c>
      <c r="B40" s="1032"/>
      <c r="C40" s="1033"/>
      <c r="D40" s="1033"/>
      <c r="E40" s="1033"/>
      <c r="F40" s="1033"/>
      <c r="G40" s="1033"/>
      <c r="H40" s="1033"/>
      <c r="I40" s="1033"/>
      <c r="J40" s="1033"/>
      <c r="K40" s="1033"/>
      <c r="L40" s="1033"/>
      <c r="M40" s="1033"/>
      <c r="N40" s="1033"/>
      <c r="O40" s="1033"/>
      <c r="P40" s="1034"/>
      <c r="Q40" s="1040"/>
      <c r="R40" s="1041"/>
      <c r="S40" s="1041"/>
      <c r="T40" s="1041"/>
      <c r="U40" s="1041"/>
      <c r="V40" s="1041"/>
      <c r="W40" s="1041"/>
      <c r="X40" s="1041"/>
      <c r="Y40" s="1041"/>
      <c r="Z40" s="1041"/>
      <c r="AA40" s="1041"/>
      <c r="AB40" s="1041"/>
      <c r="AC40" s="1041"/>
      <c r="AD40" s="1041"/>
      <c r="AE40" s="1042"/>
      <c r="AF40" s="1037"/>
      <c r="AG40" s="1038"/>
      <c r="AH40" s="1038"/>
      <c r="AI40" s="1038"/>
      <c r="AJ40" s="1039"/>
      <c r="AK40" s="980"/>
      <c r="AL40" s="971"/>
      <c r="AM40" s="971"/>
      <c r="AN40" s="971"/>
      <c r="AO40" s="971"/>
      <c r="AP40" s="971"/>
      <c r="AQ40" s="971"/>
      <c r="AR40" s="971"/>
      <c r="AS40" s="971"/>
      <c r="AT40" s="971"/>
      <c r="AU40" s="971"/>
      <c r="AV40" s="971"/>
      <c r="AW40" s="971"/>
      <c r="AX40" s="971"/>
      <c r="AY40" s="971"/>
      <c r="AZ40" s="1043"/>
      <c r="BA40" s="1043"/>
      <c r="BB40" s="1043"/>
      <c r="BC40" s="1043"/>
      <c r="BD40" s="1043"/>
      <c r="BE40" s="972"/>
      <c r="BF40" s="972"/>
      <c r="BG40" s="972"/>
      <c r="BH40" s="972"/>
      <c r="BI40" s="973"/>
      <c r="BJ40" s="220"/>
      <c r="BK40" s="220"/>
      <c r="BL40" s="220"/>
      <c r="BM40" s="220"/>
      <c r="BN40" s="220"/>
      <c r="BO40" s="229"/>
      <c r="BP40" s="229"/>
      <c r="BQ40" s="226">
        <v>34</v>
      </c>
      <c r="BR40" s="227"/>
      <c r="BS40" s="994"/>
      <c r="BT40" s="995"/>
      <c r="BU40" s="995"/>
      <c r="BV40" s="995"/>
      <c r="BW40" s="995"/>
      <c r="BX40" s="995"/>
      <c r="BY40" s="995"/>
      <c r="BZ40" s="995"/>
      <c r="CA40" s="995"/>
      <c r="CB40" s="995"/>
      <c r="CC40" s="995"/>
      <c r="CD40" s="995"/>
      <c r="CE40" s="995"/>
      <c r="CF40" s="995"/>
      <c r="CG40" s="1016"/>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218"/>
    </row>
    <row r="41" spans="1:131" ht="26.25" customHeight="1" x14ac:dyDescent="0.15">
      <c r="A41" s="226">
        <v>14</v>
      </c>
      <c r="B41" s="1032"/>
      <c r="C41" s="1033"/>
      <c r="D41" s="1033"/>
      <c r="E41" s="1033"/>
      <c r="F41" s="1033"/>
      <c r="G41" s="1033"/>
      <c r="H41" s="1033"/>
      <c r="I41" s="1033"/>
      <c r="J41" s="1033"/>
      <c r="K41" s="1033"/>
      <c r="L41" s="1033"/>
      <c r="M41" s="1033"/>
      <c r="N41" s="1033"/>
      <c r="O41" s="1033"/>
      <c r="P41" s="1034"/>
      <c r="Q41" s="1040"/>
      <c r="R41" s="1041"/>
      <c r="S41" s="1041"/>
      <c r="T41" s="1041"/>
      <c r="U41" s="1041"/>
      <c r="V41" s="1041"/>
      <c r="W41" s="1041"/>
      <c r="X41" s="1041"/>
      <c r="Y41" s="1041"/>
      <c r="Z41" s="1041"/>
      <c r="AA41" s="1041"/>
      <c r="AB41" s="1041"/>
      <c r="AC41" s="1041"/>
      <c r="AD41" s="1041"/>
      <c r="AE41" s="1042"/>
      <c r="AF41" s="1037"/>
      <c r="AG41" s="1038"/>
      <c r="AH41" s="1038"/>
      <c r="AI41" s="1038"/>
      <c r="AJ41" s="1039"/>
      <c r="AK41" s="980"/>
      <c r="AL41" s="971"/>
      <c r="AM41" s="971"/>
      <c r="AN41" s="971"/>
      <c r="AO41" s="971"/>
      <c r="AP41" s="971"/>
      <c r="AQ41" s="971"/>
      <c r="AR41" s="971"/>
      <c r="AS41" s="971"/>
      <c r="AT41" s="971"/>
      <c r="AU41" s="971"/>
      <c r="AV41" s="971"/>
      <c r="AW41" s="971"/>
      <c r="AX41" s="971"/>
      <c r="AY41" s="971"/>
      <c r="AZ41" s="1043"/>
      <c r="BA41" s="1043"/>
      <c r="BB41" s="1043"/>
      <c r="BC41" s="1043"/>
      <c r="BD41" s="1043"/>
      <c r="BE41" s="972"/>
      <c r="BF41" s="972"/>
      <c r="BG41" s="972"/>
      <c r="BH41" s="972"/>
      <c r="BI41" s="973"/>
      <c r="BJ41" s="220"/>
      <c r="BK41" s="220"/>
      <c r="BL41" s="220"/>
      <c r="BM41" s="220"/>
      <c r="BN41" s="220"/>
      <c r="BO41" s="229"/>
      <c r="BP41" s="229"/>
      <c r="BQ41" s="226">
        <v>35</v>
      </c>
      <c r="BR41" s="227"/>
      <c r="BS41" s="994"/>
      <c r="BT41" s="995"/>
      <c r="BU41" s="995"/>
      <c r="BV41" s="995"/>
      <c r="BW41" s="995"/>
      <c r="BX41" s="995"/>
      <c r="BY41" s="995"/>
      <c r="BZ41" s="995"/>
      <c r="CA41" s="995"/>
      <c r="CB41" s="995"/>
      <c r="CC41" s="995"/>
      <c r="CD41" s="995"/>
      <c r="CE41" s="995"/>
      <c r="CF41" s="995"/>
      <c r="CG41" s="1016"/>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218"/>
    </row>
    <row r="42" spans="1:131" ht="26.25" customHeight="1" x14ac:dyDescent="0.15">
      <c r="A42" s="226">
        <v>15</v>
      </c>
      <c r="B42" s="1032"/>
      <c r="C42" s="1033"/>
      <c r="D42" s="1033"/>
      <c r="E42" s="1033"/>
      <c r="F42" s="1033"/>
      <c r="G42" s="1033"/>
      <c r="H42" s="1033"/>
      <c r="I42" s="1033"/>
      <c r="J42" s="1033"/>
      <c r="K42" s="1033"/>
      <c r="L42" s="1033"/>
      <c r="M42" s="1033"/>
      <c r="N42" s="1033"/>
      <c r="O42" s="1033"/>
      <c r="P42" s="1034"/>
      <c r="Q42" s="1040"/>
      <c r="R42" s="1041"/>
      <c r="S42" s="1041"/>
      <c r="T42" s="1041"/>
      <c r="U42" s="1041"/>
      <c r="V42" s="1041"/>
      <c r="W42" s="1041"/>
      <c r="X42" s="1041"/>
      <c r="Y42" s="1041"/>
      <c r="Z42" s="1041"/>
      <c r="AA42" s="1041"/>
      <c r="AB42" s="1041"/>
      <c r="AC42" s="1041"/>
      <c r="AD42" s="1041"/>
      <c r="AE42" s="1042"/>
      <c r="AF42" s="1037"/>
      <c r="AG42" s="1038"/>
      <c r="AH42" s="1038"/>
      <c r="AI42" s="1038"/>
      <c r="AJ42" s="1039"/>
      <c r="AK42" s="980"/>
      <c r="AL42" s="971"/>
      <c r="AM42" s="971"/>
      <c r="AN42" s="971"/>
      <c r="AO42" s="971"/>
      <c r="AP42" s="971"/>
      <c r="AQ42" s="971"/>
      <c r="AR42" s="971"/>
      <c r="AS42" s="971"/>
      <c r="AT42" s="971"/>
      <c r="AU42" s="971"/>
      <c r="AV42" s="971"/>
      <c r="AW42" s="971"/>
      <c r="AX42" s="971"/>
      <c r="AY42" s="971"/>
      <c r="AZ42" s="1043"/>
      <c r="BA42" s="1043"/>
      <c r="BB42" s="1043"/>
      <c r="BC42" s="1043"/>
      <c r="BD42" s="1043"/>
      <c r="BE42" s="972"/>
      <c r="BF42" s="972"/>
      <c r="BG42" s="972"/>
      <c r="BH42" s="972"/>
      <c r="BI42" s="973"/>
      <c r="BJ42" s="220"/>
      <c r="BK42" s="220"/>
      <c r="BL42" s="220"/>
      <c r="BM42" s="220"/>
      <c r="BN42" s="220"/>
      <c r="BO42" s="229"/>
      <c r="BP42" s="229"/>
      <c r="BQ42" s="226">
        <v>36</v>
      </c>
      <c r="BR42" s="227"/>
      <c r="BS42" s="994"/>
      <c r="BT42" s="995"/>
      <c r="BU42" s="995"/>
      <c r="BV42" s="995"/>
      <c r="BW42" s="995"/>
      <c r="BX42" s="995"/>
      <c r="BY42" s="995"/>
      <c r="BZ42" s="995"/>
      <c r="CA42" s="995"/>
      <c r="CB42" s="995"/>
      <c r="CC42" s="995"/>
      <c r="CD42" s="995"/>
      <c r="CE42" s="995"/>
      <c r="CF42" s="995"/>
      <c r="CG42" s="1016"/>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218"/>
    </row>
    <row r="43" spans="1:131" ht="26.25" customHeight="1" x14ac:dyDescent="0.15">
      <c r="A43" s="226">
        <v>16</v>
      </c>
      <c r="B43" s="1032"/>
      <c r="C43" s="1033"/>
      <c r="D43" s="1033"/>
      <c r="E43" s="1033"/>
      <c r="F43" s="1033"/>
      <c r="G43" s="1033"/>
      <c r="H43" s="1033"/>
      <c r="I43" s="1033"/>
      <c r="J43" s="1033"/>
      <c r="K43" s="1033"/>
      <c r="L43" s="1033"/>
      <c r="M43" s="1033"/>
      <c r="N43" s="1033"/>
      <c r="O43" s="1033"/>
      <c r="P43" s="1034"/>
      <c r="Q43" s="1040"/>
      <c r="R43" s="1041"/>
      <c r="S43" s="1041"/>
      <c r="T43" s="1041"/>
      <c r="U43" s="1041"/>
      <c r="V43" s="1041"/>
      <c r="W43" s="1041"/>
      <c r="X43" s="1041"/>
      <c r="Y43" s="1041"/>
      <c r="Z43" s="1041"/>
      <c r="AA43" s="1041"/>
      <c r="AB43" s="1041"/>
      <c r="AC43" s="1041"/>
      <c r="AD43" s="1041"/>
      <c r="AE43" s="1042"/>
      <c r="AF43" s="1037"/>
      <c r="AG43" s="1038"/>
      <c r="AH43" s="1038"/>
      <c r="AI43" s="1038"/>
      <c r="AJ43" s="1039"/>
      <c r="AK43" s="980"/>
      <c r="AL43" s="971"/>
      <c r="AM43" s="971"/>
      <c r="AN43" s="971"/>
      <c r="AO43" s="971"/>
      <c r="AP43" s="971"/>
      <c r="AQ43" s="971"/>
      <c r="AR43" s="971"/>
      <c r="AS43" s="971"/>
      <c r="AT43" s="971"/>
      <c r="AU43" s="971"/>
      <c r="AV43" s="971"/>
      <c r="AW43" s="971"/>
      <c r="AX43" s="971"/>
      <c r="AY43" s="971"/>
      <c r="AZ43" s="1043"/>
      <c r="BA43" s="1043"/>
      <c r="BB43" s="1043"/>
      <c r="BC43" s="1043"/>
      <c r="BD43" s="1043"/>
      <c r="BE43" s="972"/>
      <c r="BF43" s="972"/>
      <c r="BG43" s="972"/>
      <c r="BH43" s="972"/>
      <c r="BI43" s="973"/>
      <c r="BJ43" s="220"/>
      <c r="BK43" s="220"/>
      <c r="BL43" s="220"/>
      <c r="BM43" s="220"/>
      <c r="BN43" s="220"/>
      <c r="BO43" s="229"/>
      <c r="BP43" s="229"/>
      <c r="BQ43" s="226">
        <v>37</v>
      </c>
      <c r="BR43" s="227"/>
      <c r="BS43" s="994"/>
      <c r="BT43" s="995"/>
      <c r="BU43" s="995"/>
      <c r="BV43" s="995"/>
      <c r="BW43" s="995"/>
      <c r="BX43" s="995"/>
      <c r="BY43" s="995"/>
      <c r="BZ43" s="995"/>
      <c r="CA43" s="995"/>
      <c r="CB43" s="995"/>
      <c r="CC43" s="995"/>
      <c r="CD43" s="995"/>
      <c r="CE43" s="995"/>
      <c r="CF43" s="995"/>
      <c r="CG43" s="1016"/>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218"/>
    </row>
    <row r="44" spans="1:131" ht="26.25" customHeight="1" x14ac:dyDescent="0.15">
      <c r="A44" s="226">
        <v>17</v>
      </c>
      <c r="B44" s="1032"/>
      <c r="C44" s="1033"/>
      <c r="D44" s="1033"/>
      <c r="E44" s="1033"/>
      <c r="F44" s="1033"/>
      <c r="G44" s="1033"/>
      <c r="H44" s="1033"/>
      <c r="I44" s="1033"/>
      <c r="J44" s="1033"/>
      <c r="K44" s="1033"/>
      <c r="L44" s="1033"/>
      <c r="M44" s="1033"/>
      <c r="N44" s="1033"/>
      <c r="O44" s="1033"/>
      <c r="P44" s="1034"/>
      <c r="Q44" s="1040"/>
      <c r="R44" s="1041"/>
      <c r="S44" s="1041"/>
      <c r="T44" s="1041"/>
      <c r="U44" s="1041"/>
      <c r="V44" s="1041"/>
      <c r="W44" s="1041"/>
      <c r="X44" s="1041"/>
      <c r="Y44" s="1041"/>
      <c r="Z44" s="1041"/>
      <c r="AA44" s="1041"/>
      <c r="AB44" s="1041"/>
      <c r="AC44" s="1041"/>
      <c r="AD44" s="1041"/>
      <c r="AE44" s="1042"/>
      <c r="AF44" s="1037"/>
      <c r="AG44" s="1038"/>
      <c r="AH44" s="1038"/>
      <c r="AI44" s="1038"/>
      <c r="AJ44" s="1039"/>
      <c r="AK44" s="980"/>
      <c r="AL44" s="971"/>
      <c r="AM44" s="971"/>
      <c r="AN44" s="971"/>
      <c r="AO44" s="971"/>
      <c r="AP44" s="971"/>
      <c r="AQ44" s="971"/>
      <c r="AR44" s="971"/>
      <c r="AS44" s="971"/>
      <c r="AT44" s="971"/>
      <c r="AU44" s="971"/>
      <c r="AV44" s="971"/>
      <c r="AW44" s="971"/>
      <c r="AX44" s="971"/>
      <c r="AY44" s="971"/>
      <c r="AZ44" s="1043"/>
      <c r="BA44" s="1043"/>
      <c r="BB44" s="1043"/>
      <c r="BC44" s="1043"/>
      <c r="BD44" s="1043"/>
      <c r="BE44" s="972"/>
      <c r="BF44" s="972"/>
      <c r="BG44" s="972"/>
      <c r="BH44" s="972"/>
      <c r="BI44" s="973"/>
      <c r="BJ44" s="220"/>
      <c r="BK44" s="220"/>
      <c r="BL44" s="220"/>
      <c r="BM44" s="220"/>
      <c r="BN44" s="220"/>
      <c r="BO44" s="229"/>
      <c r="BP44" s="229"/>
      <c r="BQ44" s="226">
        <v>38</v>
      </c>
      <c r="BR44" s="227"/>
      <c r="BS44" s="994"/>
      <c r="BT44" s="995"/>
      <c r="BU44" s="995"/>
      <c r="BV44" s="995"/>
      <c r="BW44" s="995"/>
      <c r="BX44" s="995"/>
      <c r="BY44" s="995"/>
      <c r="BZ44" s="995"/>
      <c r="CA44" s="995"/>
      <c r="CB44" s="995"/>
      <c r="CC44" s="995"/>
      <c r="CD44" s="995"/>
      <c r="CE44" s="995"/>
      <c r="CF44" s="995"/>
      <c r="CG44" s="1016"/>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218"/>
    </row>
    <row r="45" spans="1:131" ht="26.25" customHeight="1" x14ac:dyDescent="0.15">
      <c r="A45" s="226">
        <v>18</v>
      </c>
      <c r="B45" s="1032"/>
      <c r="C45" s="1033"/>
      <c r="D45" s="1033"/>
      <c r="E45" s="1033"/>
      <c r="F45" s="1033"/>
      <c r="G45" s="1033"/>
      <c r="H45" s="1033"/>
      <c r="I45" s="1033"/>
      <c r="J45" s="1033"/>
      <c r="K45" s="1033"/>
      <c r="L45" s="1033"/>
      <c r="M45" s="1033"/>
      <c r="N45" s="1033"/>
      <c r="O45" s="1033"/>
      <c r="P45" s="1034"/>
      <c r="Q45" s="1040"/>
      <c r="R45" s="1041"/>
      <c r="S45" s="1041"/>
      <c r="T45" s="1041"/>
      <c r="U45" s="1041"/>
      <c r="V45" s="1041"/>
      <c r="W45" s="1041"/>
      <c r="X45" s="1041"/>
      <c r="Y45" s="1041"/>
      <c r="Z45" s="1041"/>
      <c r="AA45" s="1041"/>
      <c r="AB45" s="1041"/>
      <c r="AC45" s="1041"/>
      <c r="AD45" s="1041"/>
      <c r="AE45" s="1042"/>
      <c r="AF45" s="1037"/>
      <c r="AG45" s="1038"/>
      <c r="AH45" s="1038"/>
      <c r="AI45" s="1038"/>
      <c r="AJ45" s="1039"/>
      <c r="AK45" s="980"/>
      <c r="AL45" s="971"/>
      <c r="AM45" s="971"/>
      <c r="AN45" s="971"/>
      <c r="AO45" s="971"/>
      <c r="AP45" s="971"/>
      <c r="AQ45" s="971"/>
      <c r="AR45" s="971"/>
      <c r="AS45" s="971"/>
      <c r="AT45" s="971"/>
      <c r="AU45" s="971"/>
      <c r="AV45" s="971"/>
      <c r="AW45" s="971"/>
      <c r="AX45" s="971"/>
      <c r="AY45" s="971"/>
      <c r="AZ45" s="1043"/>
      <c r="BA45" s="1043"/>
      <c r="BB45" s="1043"/>
      <c r="BC45" s="1043"/>
      <c r="BD45" s="1043"/>
      <c r="BE45" s="972"/>
      <c r="BF45" s="972"/>
      <c r="BG45" s="972"/>
      <c r="BH45" s="972"/>
      <c r="BI45" s="973"/>
      <c r="BJ45" s="220"/>
      <c r="BK45" s="220"/>
      <c r="BL45" s="220"/>
      <c r="BM45" s="220"/>
      <c r="BN45" s="220"/>
      <c r="BO45" s="229"/>
      <c r="BP45" s="229"/>
      <c r="BQ45" s="226">
        <v>39</v>
      </c>
      <c r="BR45" s="227"/>
      <c r="BS45" s="994"/>
      <c r="BT45" s="995"/>
      <c r="BU45" s="995"/>
      <c r="BV45" s="995"/>
      <c r="BW45" s="995"/>
      <c r="BX45" s="995"/>
      <c r="BY45" s="995"/>
      <c r="BZ45" s="995"/>
      <c r="CA45" s="995"/>
      <c r="CB45" s="995"/>
      <c r="CC45" s="995"/>
      <c r="CD45" s="995"/>
      <c r="CE45" s="995"/>
      <c r="CF45" s="995"/>
      <c r="CG45" s="1016"/>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218"/>
    </row>
    <row r="46" spans="1:131" ht="26.25" customHeight="1" x14ac:dyDescent="0.15">
      <c r="A46" s="226">
        <v>19</v>
      </c>
      <c r="B46" s="1032"/>
      <c r="C46" s="1033"/>
      <c r="D46" s="1033"/>
      <c r="E46" s="1033"/>
      <c r="F46" s="1033"/>
      <c r="G46" s="1033"/>
      <c r="H46" s="1033"/>
      <c r="I46" s="1033"/>
      <c r="J46" s="1033"/>
      <c r="K46" s="1033"/>
      <c r="L46" s="1033"/>
      <c r="M46" s="1033"/>
      <c r="N46" s="1033"/>
      <c r="O46" s="1033"/>
      <c r="P46" s="1034"/>
      <c r="Q46" s="1040"/>
      <c r="R46" s="1041"/>
      <c r="S46" s="1041"/>
      <c r="T46" s="1041"/>
      <c r="U46" s="1041"/>
      <c r="V46" s="1041"/>
      <c r="W46" s="1041"/>
      <c r="X46" s="1041"/>
      <c r="Y46" s="1041"/>
      <c r="Z46" s="1041"/>
      <c r="AA46" s="1041"/>
      <c r="AB46" s="1041"/>
      <c r="AC46" s="1041"/>
      <c r="AD46" s="1041"/>
      <c r="AE46" s="1042"/>
      <c r="AF46" s="1037"/>
      <c r="AG46" s="1038"/>
      <c r="AH46" s="1038"/>
      <c r="AI46" s="1038"/>
      <c r="AJ46" s="1039"/>
      <c r="AK46" s="980"/>
      <c r="AL46" s="971"/>
      <c r="AM46" s="971"/>
      <c r="AN46" s="971"/>
      <c r="AO46" s="971"/>
      <c r="AP46" s="971"/>
      <c r="AQ46" s="971"/>
      <c r="AR46" s="971"/>
      <c r="AS46" s="971"/>
      <c r="AT46" s="971"/>
      <c r="AU46" s="971"/>
      <c r="AV46" s="971"/>
      <c r="AW46" s="971"/>
      <c r="AX46" s="971"/>
      <c r="AY46" s="971"/>
      <c r="AZ46" s="1043"/>
      <c r="BA46" s="1043"/>
      <c r="BB46" s="1043"/>
      <c r="BC46" s="1043"/>
      <c r="BD46" s="1043"/>
      <c r="BE46" s="972"/>
      <c r="BF46" s="972"/>
      <c r="BG46" s="972"/>
      <c r="BH46" s="972"/>
      <c r="BI46" s="973"/>
      <c r="BJ46" s="220"/>
      <c r="BK46" s="220"/>
      <c r="BL46" s="220"/>
      <c r="BM46" s="220"/>
      <c r="BN46" s="220"/>
      <c r="BO46" s="229"/>
      <c r="BP46" s="229"/>
      <c r="BQ46" s="226">
        <v>40</v>
      </c>
      <c r="BR46" s="227"/>
      <c r="BS46" s="994"/>
      <c r="BT46" s="995"/>
      <c r="BU46" s="995"/>
      <c r="BV46" s="995"/>
      <c r="BW46" s="995"/>
      <c r="BX46" s="995"/>
      <c r="BY46" s="995"/>
      <c r="BZ46" s="995"/>
      <c r="CA46" s="995"/>
      <c r="CB46" s="995"/>
      <c r="CC46" s="995"/>
      <c r="CD46" s="995"/>
      <c r="CE46" s="995"/>
      <c r="CF46" s="995"/>
      <c r="CG46" s="1016"/>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218"/>
    </row>
    <row r="47" spans="1:131" ht="26.25" customHeight="1" x14ac:dyDescent="0.15">
      <c r="A47" s="226">
        <v>20</v>
      </c>
      <c r="B47" s="1032"/>
      <c r="C47" s="1033"/>
      <c r="D47" s="1033"/>
      <c r="E47" s="1033"/>
      <c r="F47" s="1033"/>
      <c r="G47" s="1033"/>
      <c r="H47" s="1033"/>
      <c r="I47" s="1033"/>
      <c r="J47" s="1033"/>
      <c r="K47" s="1033"/>
      <c r="L47" s="1033"/>
      <c r="M47" s="1033"/>
      <c r="N47" s="1033"/>
      <c r="O47" s="1033"/>
      <c r="P47" s="1034"/>
      <c r="Q47" s="1040"/>
      <c r="R47" s="1041"/>
      <c r="S47" s="1041"/>
      <c r="T47" s="1041"/>
      <c r="U47" s="1041"/>
      <c r="V47" s="1041"/>
      <c r="W47" s="1041"/>
      <c r="X47" s="1041"/>
      <c r="Y47" s="1041"/>
      <c r="Z47" s="1041"/>
      <c r="AA47" s="1041"/>
      <c r="AB47" s="1041"/>
      <c r="AC47" s="1041"/>
      <c r="AD47" s="1041"/>
      <c r="AE47" s="1042"/>
      <c r="AF47" s="1037"/>
      <c r="AG47" s="1038"/>
      <c r="AH47" s="1038"/>
      <c r="AI47" s="1038"/>
      <c r="AJ47" s="1039"/>
      <c r="AK47" s="980"/>
      <c r="AL47" s="971"/>
      <c r="AM47" s="971"/>
      <c r="AN47" s="971"/>
      <c r="AO47" s="971"/>
      <c r="AP47" s="971"/>
      <c r="AQ47" s="971"/>
      <c r="AR47" s="971"/>
      <c r="AS47" s="971"/>
      <c r="AT47" s="971"/>
      <c r="AU47" s="971"/>
      <c r="AV47" s="971"/>
      <c r="AW47" s="971"/>
      <c r="AX47" s="971"/>
      <c r="AY47" s="971"/>
      <c r="AZ47" s="1043"/>
      <c r="BA47" s="1043"/>
      <c r="BB47" s="1043"/>
      <c r="BC47" s="1043"/>
      <c r="BD47" s="1043"/>
      <c r="BE47" s="972"/>
      <c r="BF47" s="972"/>
      <c r="BG47" s="972"/>
      <c r="BH47" s="972"/>
      <c r="BI47" s="973"/>
      <c r="BJ47" s="220"/>
      <c r="BK47" s="220"/>
      <c r="BL47" s="220"/>
      <c r="BM47" s="220"/>
      <c r="BN47" s="220"/>
      <c r="BO47" s="229"/>
      <c r="BP47" s="229"/>
      <c r="BQ47" s="226">
        <v>41</v>
      </c>
      <c r="BR47" s="227"/>
      <c r="BS47" s="994"/>
      <c r="BT47" s="995"/>
      <c r="BU47" s="995"/>
      <c r="BV47" s="995"/>
      <c r="BW47" s="995"/>
      <c r="BX47" s="995"/>
      <c r="BY47" s="995"/>
      <c r="BZ47" s="995"/>
      <c r="CA47" s="995"/>
      <c r="CB47" s="995"/>
      <c r="CC47" s="995"/>
      <c r="CD47" s="995"/>
      <c r="CE47" s="995"/>
      <c r="CF47" s="995"/>
      <c r="CG47" s="1016"/>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218"/>
    </row>
    <row r="48" spans="1:131" ht="26.25" customHeight="1" x14ac:dyDescent="0.15">
      <c r="A48" s="226">
        <v>21</v>
      </c>
      <c r="B48" s="1032"/>
      <c r="C48" s="1033"/>
      <c r="D48" s="1033"/>
      <c r="E48" s="1033"/>
      <c r="F48" s="1033"/>
      <c r="G48" s="1033"/>
      <c r="H48" s="1033"/>
      <c r="I48" s="1033"/>
      <c r="J48" s="1033"/>
      <c r="K48" s="1033"/>
      <c r="L48" s="1033"/>
      <c r="M48" s="1033"/>
      <c r="N48" s="1033"/>
      <c r="O48" s="1033"/>
      <c r="P48" s="1034"/>
      <c r="Q48" s="1040"/>
      <c r="R48" s="1041"/>
      <c r="S48" s="1041"/>
      <c r="T48" s="1041"/>
      <c r="U48" s="1041"/>
      <c r="V48" s="1041"/>
      <c r="W48" s="1041"/>
      <c r="X48" s="1041"/>
      <c r="Y48" s="1041"/>
      <c r="Z48" s="1041"/>
      <c r="AA48" s="1041"/>
      <c r="AB48" s="1041"/>
      <c r="AC48" s="1041"/>
      <c r="AD48" s="1041"/>
      <c r="AE48" s="1042"/>
      <c r="AF48" s="1037"/>
      <c r="AG48" s="1038"/>
      <c r="AH48" s="1038"/>
      <c r="AI48" s="1038"/>
      <c r="AJ48" s="1039"/>
      <c r="AK48" s="980"/>
      <c r="AL48" s="971"/>
      <c r="AM48" s="971"/>
      <c r="AN48" s="971"/>
      <c r="AO48" s="971"/>
      <c r="AP48" s="971"/>
      <c r="AQ48" s="971"/>
      <c r="AR48" s="971"/>
      <c r="AS48" s="971"/>
      <c r="AT48" s="971"/>
      <c r="AU48" s="971"/>
      <c r="AV48" s="971"/>
      <c r="AW48" s="971"/>
      <c r="AX48" s="971"/>
      <c r="AY48" s="971"/>
      <c r="AZ48" s="1043"/>
      <c r="BA48" s="1043"/>
      <c r="BB48" s="1043"/>
      <c r="BC48" s="1043"/>
      <c r="BD48" s="1043"/>
      <c r="BE48" s="972"/>
      <c r="BF48" s="972"/>
      <c r="BG48" s="972"/>
      <c r="BH48" s="972"/>
      <c r="BI48" s="973"/>
      <c r="BJ48" s="220"/>
      <c r="BK48" s="220"/>
      <c r="BL48" s="220"/>
      <c r="BM48" s="220"/>
      <c r="BN48" s="220"/>
      <c r="BO48" s="229"/>
      <c r="BP48" s="229"/>
      <c r="BQ48" s="226">
        <v>42</v>
      </c>
      <c r="BR48" s="227"/>
      <c r="BS48" s="994"/>
      <c r="BT48" s="995"/>
      <c r="BU48" s="995"/>
      <c r="BV48" s="995"/>
      <c r="BW48" s="995"/>
      <c r="BX48" s="995"/>
      <c r="BY48" s="995"/>
      <c r="BZ48" s="995"/>
      <c r="CA48" s="995"/>
      <c r="CB48" s="995"/>
      <c r="CC48" s="995"/>
      <c r="CD48" s="995"/>
      <c r="CE48" s="995"/>
      <c r="CF48" s="995"/>
      <c r="CG48" s="1016"/>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218"/>
    </row>
    <row r="49" spans="1:131" ht="26.25" customHeight="1" x14ac:dyDescent="0.15">
      <c r="A49" s="226">
        <v>22</v>
      </c>
      <c r="B49" s="1032"/>
      <c r="C49" s="1033"/>
      <c r="D49" s="1033"/>
      <c r="E49" s="1033"/>
      <c r="F49" s="1033"/>
      <c r="G49" s="1033"/>
      <c r="H49" s="1033"/>
      <c r="I49" s="1033"/>
      <c r="J49" s="1033"/>
      <c r="K49" s="1033"/>
      <c r="L49" s="1033"/>
      <c r="M49" s="1033"/>
      <c r="N49" s="1033"/>
      <c r="O49" s="1033"/>
      <c r="P49" s="1034"/>
      <c r="Q49" s="1040"/>
      <c r="R49" s="1041"/>
      <c r="S49" s="1041"/>
      <c r="T49" s="1041"/>
      <c r="U49" s="1041"/>
      <c r="V49" s="1041"/>
      <c r="W49" s="1041"/>
      <c r="X49" s="1041"/>
      <c r="Y49" s="1041"/>
      <c r="Z49" s="1041"/>
      <c r="AA49" s="1041"/>
      <c r="AB49" s="1041"/>
      <c r="AC49" s="1041"/>
      <c r="AD49" s="1041"/>
      <c r="AE49" s="1042"/>
      <c r="AF49" s="1037"/>
      <c r="AG49" s="1038"/>
      <c r="AH49" s="1038"/>
      <c r="AI49" s="1038"/>
      <c r="AJ49" s="1039"/>
      <c r="AK49" s="980"/>
      <c r="AL49" s="971"/>
      <c r="AM49" s="971"/>
      <c r="AN49" s="971"/>
      <c r="AO49" s="971"/>
      <c r="AP49" s="971"/>
      <c r="AQ49" s="971"/>
      <c r="AR49" s="971"/>
      <c r="AS49" s="971"/>
      <c r="AT49" s="971"/>
      <c r="AU49" s="971"/>
      <c r="AV49" s="971"/>
      <c r="AW49" s="971"/>
      <c r="AX49" s="971"/>
      <c r="AY49" s="971"/>
      <c r="AZ49" s="1043"/>
      <c r="BA49" s="1043"/>
      <c r="BB49" s="1043"/>
      <c r="BC49" s="1043"/>
      <c r="BD49" s="1043"/>
      <c r="BE49" s="972"/>
      <c r="BF49" s="972"/>
      <c r="BG49" s="972"/>
      <c r="BH49" s="972"/>
      <c r="BI49" s="973"/>
      <c r="BJ49" s="220"/>
      <c r="BK49" s="220"/>
      <c r="BL49" s="220"/>
      <c r="BM49" s="220"/>
      <c r="BN49" s="220"/>
      <c r="BO49" s="229"/>
      <c r="BP49" s="229"/>
      <c r="BQ49" s="226">
        <v>43</v>
      </c>
      <c r="BR49" s="227"/>
      <c r="BS49" s="994"/>
      <c r="BT49" s="995"/>
      <c r="BU49" s="995"/>
      <c r="BV49" s="995"/>
      <c r="BW49" s="995"/>
      <c r="BX49" s="995"/>
      <c r="BY49" s="995"/>
      <c r="BZ49" s="995"/>
      <c r="CA49" s="995"/>
      <c r="CB49" s="995"/>
      <c r="CC49" s="995"/>
      <c r="CD49" s="995"/>
      <c r="CE49" s="995"/>
      <c r="CF49" s="995"/>
      <c r="CG49" s="1016"/>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218"/>
    </row>
    <row r="50" spans="1:131" ht="26.25" customHeight="1" x14ac:dyDescent="0.15">
      <c r="A50" s="226">
        <v>23</v>
      </c>
      <c r="B50" s="1032"/>
      <c r="C50" s="1033"/>
      <c r="D50" s="1033"/>
      <c r="E50" s="1033"/>
      <c r="F50" s="1033"/>
      <c r="G50" s="1033"/>
      <c r="H50" s="1033"/>
      <c r="I50" s="1033"/>
      <c r="J50" s="1033"/>
      <c r="K50" s="1033"/>
      <c r="L50" s="1033"/>
      <c r="M50" s="1033"/>
      <c r="N50" s="1033"/>
      <c r="O50" s="1033"/>
      <c r="P50" s="1034"/>
      <c r="Q50" s="1035"/>
      <c r="R50" s="1027"/>
      <c r="S50" s="1027"/>
      <c r="T50" s="1027"/>
      <c r="U50" s="1027"/>
      <c r="V50" s="1027"/>
      <c r="W50" s="1027"/>
      <c r="X50" s="1027"/>
      <c r="Y50" s="1027"/>
      <c r="Z50" s="1027"/>
      <c r="AA50" s="1027"/>
      <c r="AB50" s="1027"/>
      <c r="AC50" s="1027"/>
      <c r="AD50" s="1027"/>
      <c r="AE50" s="1036"/>
      <c r="AF50" s="1037"/>
      <c r="AG50" s="1038"/>
      <c r="AH50" s="1038"/>
      <c r="AI50" s="1038"/>
      <c r="AJ50" s="1039"/>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2"/>
      <c r="BF50" s="972"/>
      <c r="BG50" s="972"/>
      <c r="BH50" s="972"/>
      <c r="BI50" s="973"/>
      <c r="BJ50" s="220"/>
      <c r="BK50" s="220"/>
      <c r="BL50" s="220"/>
      <c r="BM50" s="220"/>
      <c r="BN50" s="220"/>
      <c r="BO50" s="229"/>
      <c r="BP50" s="229"/>
      <c r="BQ50" s="226">
        <v>44</v>
      </c>
      <c r="BR50" s="227"/>
      <c r="BS50" s="994"/>
      <c r="BT50" s="995"/>
      <c r="BU50" s="995"/>
      <c r="BV50" s="995"/>
      <c r="BW50" s="995"/>
      <c r="BX50" s="995"/>
      <c r="BY50" s="995"/>
      <c r="BZ50" s="995"/>
      <c r="CA50" s="995"/>
      <c r="CB50" s="995"/>
      <c r="CC50" s="995"/>
      <c r="CD50" s="995"/>
      <c r="CE50" s="995"/>
      <c r="CF50" s="995"/>
      <c r="CG50" s="1016"/>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218"/>
    </row>
    <row r="51" spans="1:131" ht="26.25" customHeight="1" x14ac:dyDescent="0.15">
      <c r="A51" s="226">
        <v>24</v>
      </c>
      <c r="B51" s="1032"/>
      <c r="C51" s="1033"/>
      <c r="D51" s="1033"/>
      <c r="E51" s="1033"/>
      <c r="F51" s="1033"/>
      <c r="G51" s="1033"/>
      <c r="H51" s="1033"/>
      <c r="I51" s="1033"/>
      <c r="J51" s="1033"/>
      <c r="K51" s="1033"/>
      <c r="L51" s="1033"/>
      <c r="M51" s="1033"/>
      <c r="N51" s="1033"/>
      <c r="O51" s="1033"/>
      <c r="P51" s="1034"/>
      <c r="Q51" s="1035"/>
      <c r="R51" s="1027"/>
      <c r="S51" s="1027"/>
      <c r="T51" s="1027"/>
      <c r="U51" s="1027"/>
      <c r="V51" s="1027"/>
      <c r="W51" s="1027"/>
      <c r="X51" s="1027"/>
      <c r="Y51" s="1027"/>
      <c r="Z51" s="1027"/>
      <c r="AA51" s="1027"/>
      <c r="AB51" s="1027"/>
      <c r="AC51" s="1027"/>
      <c r="AD51" s="1027"/>
      <c r="AE51" s="1036"/>
      <c r="AF51" s="1037"/>
      <c r="AG51" s="1038"/>
      <c r="AH51" s="1038"/>
      <c r="AI51" s="1038"/>
      <c r="AJ51" s="1039"/>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2"/>
      <c r="BF51" s="972"/>
      <c r="BG51" s="972"/>
      <c r="BH51" s="972"/>
      <c r="BI51" s="973"/>
      <c r="BJ51" s="220"/>
      <c r="BK51" s="220"/>
      <c r="BL51" s="220"/>
      <c r="BM51" s="220"/>
      <c r="BN51" s="220"/>
      <c r="BO51" s="229"/>
      <c r="BP51" s="229"/>
      <c r="BQ51" s="226">
        <v>45</v>
      </c>
      <c r="BR51" s="227"/>
      <c r="BS51" s="994"/>
      <c r="BT51" s="995"/>
      <c r="BU51" s="995"/>
      <c r="BV51" s="995"/>
      <c r="BW51" s="995"/>
      <c r="BX51" s="995"/>
      <c r="BY51" s="995"/>
      <c r="BZ51" s="995"/>
      <c r="CA51" s="995"/>
      <c r="CB51" s="995"/>
      <c r="CC51" s="995"/>
      <c r="CD51" s="995"/>
      <c r="CE51" s="995"/>
      <c r="CF51" s="995"/>
      <c r="CG51" s="1016"/>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218"/>
    </row>
    <row r="52" spans="1:131" ht="26.25" customHeight="1" x14ac:dyDescent="0.15">
      <c r="A52" s="226">
        <v>25</v>
      </c>
      <c r="B52" s="1032"/>
      <c r="C52" s="1033"/>
      <c r="D52" s="1033"/>
      <c r="E52" s="1033"/>
      <c r="F52" s="1033"/>
      <c r="G52" s="1033"/>
      <c r="H52" s="1033"/>
      <c r="I52" s="1033"/>
      <c r="J52" s="1033"/>
      <c r="K52" s="1033"/>
      <c r="L52" s="1033"/>
      <c r="M52" s="1033"/>
      <c r="N52" s="1033"/>
      <c r="O52" s="1033"/>
      <c r="P52" s="1034"/>
      <c r="Q52" s="1035"/>
      <c r="R52" s="1027"/>
      <c r="S52" s="1027"/>
      <c r="T52" s="1027"/>
      <c r="U52" s="1027"/>
      <c r="V52" s="1027"/>
      <c r="W52" s="1027"/>
      <c r="X52" s="1027"/>
      <c r="Y52" s="1027"/>
      <c r="Z52" s="1027"/>
      <c r="AA52" s="1027"/>
      <c r="AB52" s="1027"/>
      <c r="AC52" s="1027"/>
      <c r="AD52" s="1027"/>
      <c r="AE52" s="1036"/>
      <c r="AF52" s="1037"/>
      <c r="AG52" s="1038"/>
      <c r="AH52" s="1038"/>
      <c r="AI52" s="1038"/>
      <c r="AJ52" s="1039"/>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2"/>
      <c r="BF52" s="972"/>
      <c r="BG52" s="972"/>
      <c r="BH52" s="972"/>
      <c r="BI52" s="973"/>
      <c r="BJ52" s="220"/>
      <c r="BK52" s="220"/>
      <c r="BL52" s="220"/>
      <c r="BM52" s="220"/>
      <c r="BN52" s="220"/>
      <c r="BO52" s="229"/>
      <c r="BP52" s="229"/>
      <c r="BQ52" s="226">
        <v>46</v>
      </c>
      <c r="BR52" s="227"/>
      <c r="BS52" s="994"/>
      <c r="BT52" s="995"/>
      <c r="BU52" s="995"/>
      <c r="BV52" s="995"/>
      <c r="BW52" s="995"/>
      <c r="BX52" s="995"/>
      <c r="BY52" s="995"/>
      <c r="BZ52" s="995"/>
      <c r="CA52" s="995"/>
      <c r="CB52" s="995"/>
      <c r="CC52" s="995"/>
      <c r="CD52" s="995"/>
      <c r="CE52" s="995"/>
      <c r="CF52" s="995"/>
      <c r="CG52" s="1016"/>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218"/>
    </row>
    <row r="53" spans="1:131" ht="26.25" customHeight="1" x14ac:dyDescent="0.15">
      <c r="A53" s="226">
        <v>26</v>
      </c>
      <c r="B53" s="1032"/>
      <c r="C53" s="1033"/>
      <c r="D53" s="1033"/>
      <c r="E53" s="1033"/>
      <c r="F53" s="1033"/>
      <c r="G53" s="1033"/>
      <c r="H53" s="1033"/>
      <c r="I53" s="1033"/>
      <c r="J53" s="1033"/>
      <c r="K53" s="1033"/>
      <c r="L53" s="1033"/>
      <c r="M53" s="1033"/>
      <c r="N53" s="1033"/>
      <c r="O53" s="1033"/>
      <c r="P53" s="1034"/>
      <c r="Q53" s="1035"/>
      <c r="R53" s="1027"/>
      <c r="S53" s="1027"/>
      <c r="T53" s="1027"/>
      <c r="U53" s="1027"/>
      <c r="V53" s="1027"/>
      <c r="W53" s="1027"/>
      <c r="X53" s="1027"/>
      <c r="Y53" s="1027"/>
      <c r="Z53" s="1027"/>
      <c r="AA53" s="1027"/>
      <c r="AB53" s="1027"/>
      <c r="AC53" s="1027"/>
      <c r="AD53" s="1027"/>
      <c r="AE53" s="1036"/>
      <c r="AF53" s="1037"/>
      <c r="AG53" s="1038"/>
      <c r="AH53" s="1038"/>
      <c r="AI53" s="1038"/>
      <c r="AJ53" s="1039"/>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2"/>
      <c r="BF53" s="972"/>
      <c r="BG53" s="972"/>
      <c r="BH53" s="972"/>
      <c r="BI53" s="973"/>
      <c r="BJ53" s="220"/>
      <c r="BK53" s="220"/>
      <c r="BL53" s="220"/>
      <c r="BM53" s="220"/>
      <c r="BN53" s="220"/>
      <c r="BO53" s="229"/>
      <c r="BP53" s="229"/>
      <c r="BQ53" s="226">
        <v>47</v>
      </c>
      <c r="BR53" s="227"/>
      <c r="BS53" s="994"/>
      <c r="BT53" s="995"/>
      <c r="BU53" s="995"/>
      <c r="BV53" s="995"/>
      <c r="BW53" s="995"/>
      <c r="BX53" s="995"/>
      <c r="BY53" s="995"/>
      <c r="BZ53" s="995"/>
      <c r="CA53" s="995"/>
      <c r="CB53" s="995"/>
      <c r="CC53" s="995"/>
      <c r="CD53" s="995"/>
      <c r="CE53" s="995"/>
      <c r="CF53" s="995"/>
      <c r="CG53" s="1016"/>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218"/>
    </row>
    <row r="54" spans="1:131" ht="26.25" customHeight="1" x14ac:dyDescent="0.15">
      <c r="A54" s="226">
        <v>27</v>
      </c>
      <c r="B54" s="1032"/>
      <c r="C54" s="1033"/>
      <c r="D54" s="1033"/>
      <c r="E54" s="1033"/>
      <c r="F54" s="1033"/>
      <c r="G54" s="1033"/>
      <c r="H54" s="1033"/>
      <c r="I54" s="1033"/>
      <c r="J54" s="1033"/>
      <c r="K54" s="1033"/>
      <c r="L54" s="1033"/>
      <c r="M54" s="1033"/>
      <c r="N54" s="1033"/>
      <c r="O54" s="1033"/>
      <c r="P54" s="1034"/>
      <c r="Q54" s="1035"/>
      <c r="R54" s="1027"/>
      <c r="S54" s="1027"/>
      <c r="T54" s="1027"/>
      <c r="U54" s="1027"/>
      <c r="V54" s="1027"/>
      <c r="W54" s="1027"/>
      <c r="X54" s="1027"/>
      <c r="Y54" s="1027"/>
      <c r="Z54" s="1027"/>
      <c r="AA54" s="1027"/>
      <c r="AB54" s="1027"/>
      <c r="AC54" s="1027"/>
      <c r="AD54" s="1027"/>
      <c r="AE54" s="1036"/>
      <c r="AF54" s="1037"/>
      <c r="AG54" s="1038"/>
      <c r="AH54" s="1038"/>
      <c r="AI54" s="1038"/>
      <c r="AJ54" s="1039"/>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2"/>
      <c r="BF54" s="972"/>
      <c r="BG54" s="972"/>
      <c r="BH54" s="972"/>
      <c r="BI54" s="973"/>
      <c r="BJ54" s="220"/>
      <c r="BK54" s="220"/>
      <c r="BL54" s="220"/>
      <c r="BM54" s="220"/>
      <c r="BN54" s="220"/>
      <c r="BO54" s="229"/>
      <c r="BP54" s="229"/>
      <c r="BQ54" s="226">
        <v>48</v>
      </c>
      <c r="BR54" s="227"/>
      <c r="BS54" s="994"/>
      <c r="BT54" s="995"/>
      <c r="BU54" s="995"/>
      <c r="BV54" s="995"/>
      <c r="BW54" s="995"/>
      <c r="BX54" s="995"/>
      <c r="BY54" s="995"/>
      <c r="BZ54" s="995"/>
      <c r="CA54" s="995"/>
      <c r="CB54" s="995"/>
      <c r="CC54" s="995"/>
      <c r="CD54" s="995"/>
      <c r="CE54" s="995"/>
      <c r="CF54" s="995"/>
      <c r="CG54" s="1016"/>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218"/>
    </row>
    <row r="55" spans="1:131" ht="26.25" customHeight="1" x14ac:dyDescent="0.15">
      <c r="A55" s="226">
        <v>28</v>
      </c>
      <c r="B55" s="1032"/>
      <c r="C55" s="1033"/>
      <c r="D55" s="1033"/>
      <c r="E55" s="1033"/>
      <c r="F55" s="1033"/>
      <c r="G55" s="1033"/>
      <c r="H55" s="1033"/>
      <c r="I55" s="1033"/>
      <c r="J55" s="1033"/>
      <c r="K55" s="1033"/>
      <c r="L55" s="1033"/>
      <c r="M55" s="1033"/>
      <c r="N55" s="1033"/>
      <c r="O55" s="1033"/>
      <c r="P55" s="1034"/>
      <c r="Q55" s="1035"/>
      <c r="R55" s="1027"/>
      <c r="S55" s="1027"/>
      <c r="T55" s="1027"/>
      <c r="U55" s="1027"/>
      <c r="V55" s="1027"/>
      <c r="W55" s="1027"/>
      <c r="X55" s="1027"/>
      <c r="Y55" s="1027"/>
      <c r="Z55" s="1027"/>
      <c r="AA55" s="1027"/>
      <c r="AB55" s="1027"/>
      <c r="AC55" s="1027"/>
      <c r="AD55" s="1027"/>
      <c r="AE55" s="1036"/>
      <c r="AF55" s="1037"/>
      <c r="AG55" s="1038"/>
      <c r="AH55" s="1038"/>
      <c r="AI55" s="1038"/>
      <c r="AJ55" s="1039"/>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2"/>
      <c r="BF55" s="972"/>
      <c r="BG55" s="972"/>
      <c r="BH55" s="972"/>
      <c r="BI55" s="973"/>
      <c r="BJ55" s="220"/>
      <c r="BK55" s="220"/>
      <c r="BL55" s="220"/>
      <c r="BM55" s="220"/>
      <c r="BN55" s="220"/>
      <c r="BO55" s="229"/>
      <c r="BP55" s="229"/>
      <c r="BQ55" s="226">
        <v>49</v>
      </c>
      <c r="BR55" s="227"/>
      <c r="BS55" s="994"/>
      <c r="BT55" s="995"/>
      <c r="BU55" s="995"/>
      <c r="BV55" s="995"/>
      <c r="BW55" s="995"/>
      <c r="BX55" s="995"/>
      <c r="BY55" s="995"/>
      <c r="BZ55" s="995"/>
      <c r="CA55" s="995"/>
      <c r="CB55" s="995"/>
      <c r="CC55" s="995"/>
      <c r="CD55" s="995"/>
      <c r="CE55" s="995"/>
      <c r="CF55" s="995"/>
      <c r="CG55" s="1016"/>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218"/>
    </row>
    <row r="56" spans="1:131" ht="26.25" customHeight="1" x14ac:dyDescent="0.15">
      <c r="A56" s="226">
        <v>29</v>
      </c>
      <c r="B56" s="1032"/>
      <c r="C56" s="1033"/>
      <c r="D56" s="1033"/>
      <c r="E56" s="1033"/>
      <c r="F56" s="1033"/>
      <c r="G56" s="1033"/>
      <c r="H56" s="1033"/>
      <c r="I56" s="1033"/>
      <c r="J56" s="1033"/>
      <c r="K56" s="1033"/>
      <c r="L56" s="1033"/>
      <c r="M56" s="1033"/>
      <c r="N56" s="1033"/>
      <c r="O56" s="1033"/>
      <c r="P56" s="1034"/>
      <c r="Q56" s="1035"/>
      <c r="R56" s="1027"/>
      <c r="S56" s="1027"/>
      <c r="T56" s="1027"/>
      <c r="U56" s="1027"/>
      <c r="V56" s="1027"/>
      <c r="W56" s="1027"/>
      <c r="X56" s="1027"/>
      <c r="Y56" s="1027"/>
      <c r="Z56" s="1027"/>
      <c r="AA56" s="1027"/>
      <c r="AB56" s="1027"/>
      <c r="AC56" s="1027"/>
      <c r="AD56" s="1027"/>
      <c r="AE56" s="1036"/>
      <c r="AF56" s="1037"/>
      <c r="AG56" s="1038"/>
      <c r="AH56" s="1038"/>
      <c r="AI56" s="1038"/>
      <c r="AJ56" s="1039"/>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2"/>
      <c r="BF56" s="972"/>
      <c r="BG56" s="972"/>
      <c r="BH56" s="972"/>
      <c r="BI56" s="973"/>
      <c r="BJ56" s="220"/>
      <c r="BK56" s="220"/>
      <c r="BL56" s="220"/>
      <c r="BM56" s="220"/>
      <c r="BN56" s="220"/>
      <c r="BO56" s="229"/>
      <c r="BP56" s="229"/>
      <c r="BQ56" s="226">
        <v>50</v>
      </c>
      <c r="BR56" s="227"/>
      <c r="BS56" s="994"/>
      <c r="BT56" s="995"/>
      <c r="BU56" s="995"/>
      <c r="BV56" s="995"/>
      <c r="BW56" s="995"/>
      <c r="BX56" s="995"/>
      <c r="BY56" s="995"/>
      <c r="BZ56" s="995"/>
      <c r="CA56" s="995"/>
      <c r="CB56" s="995"/>
      <c r="CC56" s="995"/>
      <c r="CD56" s="995"/>
      <c r="CE56" s="995"/>
      <c r="CF56" s="995"/>
      <c r="CG56" s="1016"/>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218"/>
    </row>
    <row r="57" spans="1:131" ht="26.25" customHeight="1" x14ac:dyDescent="0.15">
      <c r="A57" s="226">
        <v>30</v>
      </c>
      <c r="B57" s="1032"/>
      <c r="C57" s="1033"/>
      <c r="D57" s="1033"/>
      <c r="E57" s="1033"/>
      <c r="F57" s="1033"/>
      <c r="G57" s="1033"/>
      <c r="H57" s="1033"/>
      <c r="I57" s="1033"/>
      <c r="J57" s="1033"/>
      <c r="K57" s="1033"/>
      <c r="L57" s="1033"/>
      <c r="M57" s="1033"/>
      <c r="N57" s="1033"/>
      <c r="O57" s="1033"/>
      <c r="P57" s="1034"/>
      <c r="Q57" s="1035"/>
      <c r="R57" s="1027"/>
      <c r="S57" s="1027"/>
      <c r="T57" s="1027"/>
      <c r="U57" s="1027"/>
      <c r="V57" s="1027"/>
      <c r="W57" s="1027"/>
      <c r="X57" s="1027"/>
      <c r="Y57" s="1027"/>
      <c r="Z57" s="1027"/>
      <c r="AA57" s="1027"/>
      <c r="AB57" s="1027"/>
      <c r="AC57" s="1027"/>
      <c r="AD57" s="1027"/>
      <c r="AE57" s="1036"/>
      <c r="AF57" s="1037"/>
      <c r="AG57" s="1038"/>
      <c r="AH57" s="1038"/>
      <c r="AI57" s="1038"/>
      <c r="AJ57" s="1039"/>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2"/>
      <c r="BF57" s="972"/>
      <c r="BG57" s="972"/>
      <c r="BH57" s="972"/>
      <c r="BI57" s="973"/>
      <c r="BJ57" s="220"/>
      <c r="BK57" s="220"/>
      <c r="BL57" s="220"/>
      <c r="BM57" s="220"/>
      <c r="BN57" s="220"/>
      <c r="BO57" s="229"/>
      <c r="BP57" s="229"/>
      <c r="BQ57" s="226">
        <v>51</v>
      </c>
      <c r="BR57" s="227"/>
      <c r="BS57" s="994"/>
      <c r="BT57" s="995"/>
      <c r="BU57" s="995"/>
      <c r="BV57" s="995"/>
      <c r="BW57" s="995"/>
      <c r="BX57" s="995"/>
      <c r="BY57" s="995"/>
      <c r="BZ57" s="995"/>
      <c r="CA57" s="995"/>
      <c r="CB57" s="995"/>
      <c r="CC57" s="995"/>
      <c r="CD57" s="995"/>
      <c r="CE57" s="995"/>
      <c r="CF57" s="995"/>
      <c r="CG57" s="1016"/>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218"/>
    </row>
    <row r="58" spans="1:131" ht="26.25" customHeight="1" x14ac:dyDescent="0.15">
      <c r="A58" s="226">
        <v>31</v>
      </c>
      <c r="B58" s="1032"/>
      <c r="C58" s="1033"/>
      <c r="D58" s="1033"/>
      <c r="E58" s="1033"/>
      <c r="F58" s="1033"/>
      <c r="G58" s="1033"/>
      <c r="H58" s="1033"/>
      <c r="I58" s="1033"/>
      <c r="J58" s="1033"/>
      <c r="K58" s="1033"/>
      <c r="L58" s="1033"/>
      <c r="M58" s="1033"/>
      <c r="N58" s="1033"/>
      <c r="O58" s="1033"/>
      <c r="P58" s="1034"/>
      <c r="Q58" s="1035"/>
      <c r="R58" s="1027"/>
      <c r="S58" s="1027"/>
      <c r="T58" s="1027"/>
      <c r="U58" s="1027"/>
      <c r="V58" s="1027"/>
      <c r="W58" s="1027"/>
      <c r="X58" s="1027"/>
      <c r="Y58" s="1027"/>
      <c r="Z58" s="1027"/>
      <c r="AA58" s="1027"/>
      <c r="AB58" s="1027"/>
      <c r="AC58" s="1027"/>
      <c r="AD58" s="1027"/>
      <c r="AE58" s="1036"/>
      <c r="AF58" s="1037"/>
      <c r="AG58" s="1038"/>
      <c r="AH58" s="1038"/>
      <c r="AI58" s="1038"/>
      <c r="AJ58" s="1039"/>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2"/>
      <c r="BF58" s="972"/>
      <c r="BG58" s="972"/>
      <c r="BH58" s="972"/>
      <c r="BI58" s="973"/>
      <c r="BJ58" s="220"/>
      <c r="BK58" s="220"/>
      <c r="BL58" s="220"/>
      <c r="BM58" s="220"/>
      <c r="BN58" s="220"/>
      <c r="BO58" s="229"/>
      <c r="BP58" s="229"/>
      <c r="BQ58" s="226">
        <v>52</v>
      </c>
      <c r="BR58" s="227"/>
      <c r="BS58" s="994"/>
      <c r="BT58" s="995"/>
      <c r="BU58" s="995"/>
      <c r="BV58" s="995"/>
      <c r="BW58" s="995"/>
      <c r="BX58" s="995"/>
      <c r="BY58" s="995"/>
      <c r="BZ58" s="995"/>
      <c r="CA58" s="995"/>
      <c r="CB58" s="995"/>
      <c r="CC58" s="995"/>
      <c r="CD58" s="995"/>
      <c r="CE58" s="995"/>
      <c r="CF58" s="995"/>
      <c r="CG58" s="1016"/>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218"/>
    </row>
    <row r="59" spans="1:131" ht="26.25" customHeight="1" x14ac:dyDescent="0.15">
      <c r="A59" s="226">
        <v>32</v>
      </c>
      <c r="B59" s="1032"/>
      <c r="C59" s="1033"/>
      <c r="D59" s="1033"/>
      <c r="E59" s="1033"/>
      <c r="F59" s="1033"/>
      <c r="G59" s="1033"/>
      <c r="H59" s="1033"/>
      <c r="I59" s="1033"/>
      <c r="J59" s="1033"/>
      <c r="K59" s="1033"/>
      <c r="L59" s="1033"/>
      <c r="M59" s="1033"/>
      <c r="N59" s="1033"/>
      <c r="O59" s="1033"/>
      <c r="P59" s="1034"/>
      <c r="Q59" s="1035"/>
      <c r="R59" s="1027"/>
      <c r="S59" s="1027"/>
      <c r="T59" s="1027"/>
      <c r="U59" s="1027"/>
      <c r="V59" s="1027"/>
      <c r="W59" s="1027"/>
      <c r="X59" s="1027"/>
      <c r="Y59" s="1027"/>
      <c r="Z59" s="1027"/>
      <c r="AA59" s="1027"/>
      <c r="AB59" s="1027"/>
      <c r="AC59" s="1027"/>
      <c r="AD59" s="1027"/>
      <c r="AE59" s="1036"/>
      <c r="AF59" s="1037"/>
      <c r="AG59" s="1038"/>
      <c r="AH59" s="1038"/>
      <c r="AI59" s="1038"/>
      <c r="AJ59" s="1039"/>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2"/>
      <c r="BF59" s="972"/>
      <c r="BG59" s="972"/>
      <c r="BH59" s="972"/>
      <c r="BI59" s="973"/>
      <c r="BJ59" s="220"/>
      <c r="BK59" s="220"/>
      <c r="BL59" s="220"/>
      <c r="BM59" s="220"/>
      <c r="BN59" s="220"/>
      <c r="BO59" s="229"/>
      <c r="BP59" s="229"/>
      <c r="BQ59" s="226">
        <v>53</v>
      </c>
      <c r="BR59" s="227"/>
      <c r="BS59" s="994"/>
      <c r="BT59" s="995"/>
      <c r="BU59" s="995"/>
      <c r="BV59" s="995"/>
      <c r="BW59" s="995"/>
      <c r="BX59" s="995"/>
      <c r="BY59" s="995"/>
      <c r="BZ59" s="995"/>
      <c r="CA59" s="995"/>
      <c r="CB59" s="995"/>
      <c r="CC59" s="995"/>
      <c r="CD59" s="995"/>
      <c r="CE59" s="995"/>
      <c r="CF59" s="995"/>
      <c r="CG59" s="1016"/>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218"/>
    </row>
    <row r="60" spans="1:131" ht="26.25" customHeight="1" x14ac:dyDescent="0.15">
      <c r="A60" s="226">
        <v>33</v>
      </c>
      <c r="B60" s="1032"/>
      <c r="C60" s="1033"/>
      <c r="D60" s="1033"/>
      <c r="E60" s="1033"/>
      <c r="F60" s="1033"/>
      <c r="G60" s="1033"/>
      <c r="H60" s="1033"/>
      <c r="I60" s="1033"/>
      <c r="J60" s="1033"/>
      <c r="K60" s="1033"/>
      <c r="L60" s="1033"/>
      <c r="M60" s="1033"/>
      <c r="N60" s="1033"/>
      <c r="O60" s="1033"/>
      <c r="P60" s="1034"/>
      <c r="Q60" s="1035"/>
      <c r="R60" s="1027"/>
      <c r="S60" s="1027"/>
      <c r="T60" s="1027"/>
      <c r="U60" s="1027"/>
      <c r="V60" s="1027"/>
      <c r="W60" s="1027"/>
      <c r="X60" s="1027"/>
      <c r="Y60" s="1027"/>
      <c r="Z60" s="1027"/>
      <c r="AA60" s="1027"/>
      <c r="AB60" s="1027"/>
      <c r="AC60" s="1027"/>
      <c r="AD60" s="1027"/>
      <c r="AE60" s="1036"/>
      <c r="AF60" s="1037"/>
      <c r="AG60" s="1038"/>
      <c r="AH60" s="1038"/>
      <c r="AI60" s="1038"/>
      <c r="AJ60" s="1039"/>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2"/>
      <c r="BF60" s="972"/>
      <c r="BG60" s="972"/>
      <c r="BH60" s="972"/>
      <c r="BI60" s="973"/>
      <c r="BJ60" s="220"/>
      <c r="BK60" s="220"/>
      <c r="BL60" s="220"/>
      <c r="BM60" s="220"/>
      <c r="BN60" s="220"/>
      <c r="BO60" s="229"/>
      <c r="BP60" s="229"/>
      <c r="BQ60" s="226">
        <v>54</v>
      </c>
      <c r="BR60" s="227"/>
      <c r="BS60" s="994"/>
      <c r="BT60" s="995"/>
      <c r="BU60" s="995"/>
      <c r="BV60" s="995"/>
      <c r="BW60" s="995"/>
      <c r="BX60" s="995"/>
      <c r="BY60" s="995"/>
      <c r="BZ60" s="995"/>
      <c r="CA60" s="995"/>
      <c r="CB60" s="995"/>
      <c r="CC60" s="995"/>
      <c r="CD60" s="995"/>
      <c r="CE60" s="995"/>
      <c r="CF60" s="995"/>
      <c r="CG60" s="1016"/>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218"/>
    </row>
    <row r="61" spans="1:131" ht="26.25" customHeight="1" thickBot="1" x14ac:dyDescent="0.2">
      <c r="A61" s="226">
        <v>34</v>
      </c>
      <c r="B61" s="1032"/>
      <c r="C61" s="1033"/>
      <c r="D61" s="1033"/>
      <c r="E61" s="1033"/>
      <c r="F61" s="1033"/>
      <c r="G61" s="1033"/>
      <c r="H61" s="1033"/>
      <c r="I61" s="1033"/>
      <c r="J61" s="1033"/>
      <c r="K61" s="1033"/>
      <c r="L61" s="1033"/>
      <c r="M61" s="1033"/>
      <c r="N61" s="1033"/>
      <c r="O61" s="1033"/>
      <c r="P61" s="1034"/>
      <c r="Q61" s="1035"/>
      <c r="R61" s="1027"/>
      <c r="S61" s="1027"/>
      <c r="T61" s="1027"/>
      <c r="U61" s="1027"/>
      <c r="V61" s="1027"/>
      <c r="W61" s="1027"/>
      <c r="X61" s="1027"/>
      <c r="Y61" s="1027"/>
      <c r="Z61" s="1027"/>
      <c r="AA61" s="1027"/>
      <c r="AB61" s="1027"/>
      <c r="AC61" s="1027"/>
      <c r="AD61" s="1027"/>
      <c r="AE61" s="1036"/>
      <c r="AF61" s="1037"/>
      <c r="AG61" s="1038"/>
      <c r="AH61" s="1038"/>
      <c r="AI61" s="1038"/>
      <c r="AJ61" s="1039"/>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2"/>
      <c r="BF61" s="972"/>
      <c r="BG61" s="972"/>
      <c r="BH61" s="972"/>
      <c r="BI61" s="973"/>
      <c r="BJ61" s="220"/>
      <c r="BK61" s="220"/>
      <c r="BL61" s="220"/>
      <c r="BM61" s="220"/>
      <c r="BN61" s="220"/>
      <c r="BO61" s="229"/>
      <c r="BP61" s="229"/>
      <c r="BQ61" s="226">
        <v>55</v>
      </c>
      <c r="BR61" s="227"/>
      <c r="BS61" s="994"/>
      <c r="BT61" s="995"/>
      <c r="BU61" s="995"/>
      <c r="BV61" s="995"/>
      <c r="BW61" s="995"/>
      <c r="BX61" s="995"/>
      <c r="BY61" s="995"/>
      <c r="BZ61" s="995"/>
      <c r="CA61" s="995"/>
      <c r="CB61" s="995"/>
      <c r="CC61" s="995"/>
      <c r="CD61" s="995"/>
      <c r="CE61" s="995"/>
      <c r="CF61" s="995"/>
      <c r="CG61" s="1016"/>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218"/>
    </row>
    <row r="62" spans="1:131" ht="26.25" customHeight="1" x14ac:dyDescent="0.15">
      <c r="A62" s="226">
        <v>35</v>
      </c>
      <c r="B62" s="1032"/>
      <c r="C62" s="1033"/>
      <c r="D62" s="1033"/>
      <c r="E62" s="1033"/>
      <c r="F62" s="1033"/>
      <c r="G62" s="1033"/>
      <c r="H62" s="1033"/>
      <c r="I62" s="1033"/>
      <c r="J62" s="1033"/>
      <c r="K62" s="1033"/>
      <c r="L62" s="1033"/>
      <c r="M62" s="1033"/>
      <c r="N62" s="1033"/>
      <c r="O62" s="1033"/>
      <c r="P62" s="1034"/>
      <c r="Q62" s="1035"/>
      <c r="R62" s="1027"/>
      <c r="S62" s="1027"/>
      <c r="T62" s="1027"/>
      <c r="U62" s="1027"/>
      <c r="V62" s="1027"/>
      <c r="W62" s="1027"/>
      <c r="X62" s="1027"/>
      <c r="Y62" s="1027"/>
      <c r="Z62" s="1027"/>
      <c r="AA62" s="1027"/>
      <c r="AB62" s="1027"/>
      <c r="AC62" s="1027"/>
      <c r="AD62" s="1027"/>
      <c r="AE62" s="1036"/>
      <c r="AF62" s="1037"/>
      <c r="AG62" s="1038"/>
      <c r="AH62" s="1038"/>
      <c r="AI62" s="1038"/>
      <c r="AJ62" s="1039"/>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2"/>
      <c r="BF62" s="972"/>
      <c r="BG62" s="972"/>
      <c r="BH62" s="972"/>
      <c r="BI62" s="973"/>
      <c r="BJ62" s="1029" t="s">
        <v>391</v>
      </c>
      <c r="BK62" s="1030"/>
      <c r="BL62" s="1030"/>
      <c r="BM62" s="1030"/>
      <c r="BN62" s="1031"/>
      <c r="BO62" s="229"/>
      <c r="BP62" s="229"/>
      <c r="BQ62" s="226">
        <v>56</v>
      </c>
      <c r="BR62" s="227"/>
      <c r="BS62" s="994"/>
      <c r="BT62" s="995"/>
      <c r="BU62" s="995"/>
      <c r="BV62" s="995"/>
      <c r="BW62" s="995"/>
      <c r="BX62" s="995"/>
      <c r="BY62" s="995"/>
      <c r="BZ62" s="995"/>
      <c r="CA62" s="995"/>
      <c r="CB62" s="995"/>
      <c r="CC62" s="995"/>
      <c r="CD62" s="995"/>
      <c r="CE62" s="995"/>
      <c r="CF62" s="995"/>
      <c r="CG62" s="1016"/>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218"/>
    </row>
    <row r="63" spans="1:131" ht="26.25" customHeight="1" thickBot="1" x14ac:dyDescent="0.2">
      <c r="A63" s="228" t="s">
        <v>376</v>
      </c>
      <c r="B63" s="937" t="s">
        <v>392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2"/>
      <c r="AF63" s="1023">
        <v>584</v>
      </c>
      <c r="AG63" s="959"/>
      <c r="AH63" s="959"/>
      <c r="AI63" s="959"/>
      <c r="AJ63" s="1024"/>
      <c r="AK63" s="1025"/>
      <c r="AL63" s="963"/>
      <c r="AM63" s="963"/>
      <c r="AN63" s="963"/>
      <c r="AO63" s="963"/>
      <c r="AP63" s="959" t="s">
        <v>482</v>
      </c>
      <c r="AQ63" s="959"/>
      <c r="AR63" s="959"/>
      <c r="AS63" s="959"/>
      <c r="AT63" s="959"/>
      <c r="AU63" s="959" t="s">
        <v>482</v>
      </c>
      <c r="AV63" s="959"/>
      <c r="AW63" s="959"/>
      <c r="AX63" s="959"/>
      <c r="AY63" s="959"/>
      <c r="AZ63" s="1019"/>
      <c r="BA63" s="1019"/>
      <c r="BB63" s="1019"/>
      <c r="BC63" s="1019"/>
      <c r="BD63" s="1019"/>
      <c r="BE63" s="960"/>
      <c r="BF63" s="960"/>
      <c r="BG63" s="960"/>
      <c r="BH63" s="960"/>
      <c r="BI63" s="961"/>
      <c r="BJ63" s="1020" t="s">
        <v>122</v>
      </c>
      <c r="BK63" s="953"/>
      <c r="BL63" s="953"/>
      <c r="BM63" s="953"/>
      <c r="BN63" s="1021"/>
      <c r="BO63" s="229"/>
      <c r="BP63" s="229"/>
      <c r="BQ63" s="226">
        <v>57</v>
      </c>
      <c r="BR63" s="227"/>
      <c r="BS63" s="994"/>
      <c r="BT63" s="995"/>
      <c r="BU63" s="995"/>
      <c r="BV63" s="995"/>
      <c r="BW63" s="995"/>
      <c r="BX63" s="995"/>
      <c r="BY63" s="995"/>
      <c r="BZ63" s="995"/>
      <c r="CA63" s="995"/>
      <c r="CB63" s="995"/>
      <c r="CC63" s="995"/>
      <c r="CD63" s="995"/>
      <c r="CE63" s="995"/>
      <c r="CF63" s="995"/>
      <c r="CG63" s="1016"/>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4"/>
      <c r="BT64" s="995"/>
      <c r="BU64" s="995"/>
      <c r="BV64" s="995"/>
      <c r="BW64" s="995"/>
      <c r="BX64" s="995"/>
      <c r="BY64" s="995"/>
      <c r="BZ64" s="995"/>
      <c r="CA64" s="995"/>
      <c r="CB64" s="995"/>
      <c r="CC64" s="995"/>
      <c r="CD64" s="995"/>
      <c r="CE64" s="995"/>
      <c r="CF64" s="995"/>
      <c r="CG64" s="1016"/>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218"/>
    </row>
    <row r="65" spans="1:131" ht="26.25" customHeight="1" thickBot="1" x14ac:dyDescent="0.2">
      <c r="A65" s="220" t="s">
        <v>393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4"/>
      <c r="BT65" s="995"/>
      <c r="BU65" s="995"/>
      <c r="BV65" s="995"/>
      <c r="BW65" s="995"/>
      <c r="BX65" s="995"/>
      <c r="BY65" s="995"/>
      <c r="BZ65" s="995"/>
      <c r="CA65" s="995"/>
      <c r="CB65" s="995"/>
      <c r="CC65" s="995"/>
      <c r="CD65" s="995"/>
      <c r="CE65" s="995"/>
      <c r="CF65" s="995"/>
      <c r="CG65" s="1016"/>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218"/>
    </row>
    <row r="66" spans="1:131" ht="26.25" customHeight="1" x14ac:dyDescent="0.15">
      <c r="A66" s="997" t="s">
        <v>394</v>
      </c>
      <c r="B66" s="998"/>
      <c r="C66" s="998"/>
      <c r="D66" s="998"/>
      <c r="E66" s="998"/>
      <c r="F66" s="998"/>
      <c r="G66" s="998"/>
      <c r="H66" s="998"/>
      <c r="I66" s="998"/>
      <c r="J66" s="998"/>
      <c r="K66" s="998"/>
      <c r="L66" s="998"/>
      <c r="M66" s="998"/>
      <c r="N66" s="998"/>
      <c r="O66" s="998"/>
      <c r="P66" s="999"/>
      <c r="Q66" s="1003" t="s">
        <v>380</v>
      </c>
      <c r="R66" s="1004"/>
      <c r="S66" s="1004"/>
      <c r="T66" s="1004"/>
      <c r="U66" s="1005"/>
      <c r="V66" s="1003" t="s">
        <v>381</v>
      </c>
      <c r="W66" s="1004"/>
      <c r="X66" s="1004"/>
      <c r="Y66" s="1004"/>
      <c r="Z66" s="1005"/>
      <c r="AA66" s="1003" t="s">
        <v>382</v>
      </c>
      <c r="AB66" s="1004"/>
      <c r="AC66" s="1004"/>
      <c r="AD66" s="1004"/>
      <c r="AE66" s="1005"/>
      <c r="AF66" s="1009" t="s">
        <v>383</v>
      </c>
      <c r="AG66" s="1010"/>
      <c r="AH66" s="1010"/>
      <c r="AI66" s="1010"/>
      <c r="AJ66" s="1011"/>
      <c r="AK66" s="1003" t="s">
        <v>384</v>
      </c>
      <c r="AL66" s="998"/>
      <c r="AM66" s="998"/>
      <c r="AN66" s="998"/>
      <c r="AO66" s="999"/>
      <c r="AP66" s="1003" t="s">
        <v>385</v>
      </c>
      <c r="AQ66" s="1004"/>
      <c r="AR66" s="1004"/>
      <c r="AS66" s="1004"/>
      <c r="AT66" s="1005"/>
      <c r="AU66" s="1003" t="s">
        <v>395</v>
      </c>
      <c r="AV66" s="1004"/>
      <c r="AW66" s="1004"/>
      <c r="AX66" s="1004"/>
      <c r="AY66" s="1005"/>
      <c r="AZ66" s="1003" t="s">
        <v>364</v>
      </c>
      <c r="BA66" s="1004"/>
      <c r="BB66" s="1004"/>
      <c r="BC66" s="1004"/>
      <c r="BD66" s="1017"/>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18"/>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7" t="s">
        <v>538</v>
      </c>
      <c r="C68" s="988"/>
      <c r="D68" s="988"/>
      <c r="E68" s="988"/>
      <c r="F68" s="988"/>
      <c r="G68" s="988"/>
      <c r="H68" s="988"/>
      <c r="I68" s="988"/>
      <c r="J68" s="988"/>
      <c r="K68" s="988"/>
      <c r="L68" s="988"/>
      <c r="M68" s="988"/>
      <c r="N68" s="988"/>
      <c r="O68" s="988"/>
      <c r="P68" s="989"/>
      <c r="Q68" s="990">
        <v>9139</v>
      </c>
      <c r="R68" s="983">
        <v>7961</v>
      </c>
      <c r="S68" s="983">
        <v>7961</v>
      </c>
      <c r="T68" s="983">
        <v>7961</v>
      </c>
      <c r="U68" s="984">
        <v>7961</v>
      </c>
      <c r="V68" s="982">
        <v>8458</v>
      </c>
      <c r="W68" s="983">
        <v>7475</v>
      </c>
      <c r="X68" s="983">
        <v>7475</v>
      </c>
      <c r="Y68" s="983">
        <v>7475</v>
      </c>
      <c r="Z68" s="984">
        <v>7475</v>
      </c>
      <c r="AA68" s="982">
        <v>681</v>
      </c>
      <c r="AB68" s="983">
        <v>486</v>
      </c>
      <c r="AC68" s="983">
        <v>486</v>
      </c>
      <c r="AD68" s="983">
        <v>486</v>
      </c>
      <c r="AE68" s="984">
        <v>486</v>
      </c>
      <c r="AF68" s="982">
        <v>681</v>
      </c>
      <c r="AG68" s="983">
        <v>486</v>
      </c>
      <c r="AH68" s="983">
        <v>486</v>
      </c>
      <c r="AI68" s="983">
        <v>486</v>
      </c>
      <c r="AJ68" s="984">
        <v>486</v>
      </c>
      <c r="AK68" s="982">
        <v>92</v>
      </c>
      <c r="AL68" s="983"/>
      <c r="AM68" s="983"/>
      <c r="AN68" s="983"/>
      <c r="AO68" s="984"/>
      <c r="AP68" s="982">
        <v>2895</v>
      </c>
      <c r="AQ68" s="983">
        <v>4476</v>
      </c>
      <c r="AR68" s="983">
        <v>4476</v>
      </c>
      <c r="AS68" s="983">
        <v>4476</v>
      </c>
      <c r="AT68" s="984">
        <v>4476</v>
      </c>
      <c r="AU68" s="982">
        <v>124</v>
      </c>
      <c r="AV68" s="983">
        <v>192</v>
      </c>
      <c r="AW68" s="983">
        <v>192</v>
      </c>
      <c r="AX68" s="983">
        <v>192</v>
      </c>
      <c r="AY68" s="984">
        <v>192</v>
      </c>
      <c r="AZ68" s="985"/>
      <c r="BA68" s="985"/>
      <c r="BB68" s="985"/>
      <c r="BC68" s="985"/>
      <c r="BD68" s="986"/>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539</v>
      </c>
      <c r="C69" s="975"/>
      <c r="D69" s="975"/>
      <c r="E69" s="975"/>
      <c r="F69" s="975"/>
      <c r="G69" s="975"/>
      <c r="H69" s="975"/>
      <c r="I69" s="975"/>
      <c r="J69" s="975"/>
      <c r="K69" s="975"/>
      <c r="L69" s="975"/>
      <c r="M69" s="975"/>
      <c r="N69" s="975"/>
      <c r="O69" s="975"/>
      <c r="P69" s="976"/>
      <c r="Q69" s="977">
        <v>217938</v>
      </c>
      <c r="R69" s="971">
        <v>144168</v>
      </c>
      <c r="S69" s="971">
        <v>144168</v>
      </c>
      <c r="T69" s="971">
        <v>144168</v>
      </c>
      <c r="U69" s="971">
        <v>144168</v>
      </c>
      <c r="V69" s="971">
        <v>200432</v>
      </c>
      <c r="W69" s="971">
        <v>138019</v>
      </c>
      <c r="X69" s="971">
        <v>138019</v>
      </c>
      <c r="Y69" s="971">
        <v>138019</v>
      </c>
      <c r="Z69" s="971">
        <v>138019</v>
      </c>
      <c r="AA69" s="971">
        <v>17506</v>
      </c>
      <c r="AB69" s="971">
        <v>6149</v>
      </c>
      <c r="AC69" s="971">
        <v>6149</v>
      </c>
      <c r="AD69" s="971">
        <v>6149</v>
      </c>
      <c r="AE69" s="971">
        <v>6149</v>
      </c>
      <c r="AF69" s="971">
        <v>40895</v>
      </c>
      <c r="AG69" s="971">
        <v>32354</v>
      </c>
      <c r="AH69" s="971">
        <v>32354</v>
      </c>
      <c r="AI69" s="971">
        <v>32354</v>
      </c>
      <c r="AJ69" s="971">
        <v>32354</v>
      </c>
      <c r="AK69" s="971" t="s">
        <v>482</v>
      </c>
      <c r="AL69" s="971"/>
      <c r="AM69" s="971"/>
      <c r="AN69" s="971"/>
      <c r="AO69" s="971"/>
      <c r="AP69" s="971" t="s">
        <v>482</v>
      </c>
      <c r="AQ69" s="971"/>
      <c r="AR69" s="971"/>
      <c r="AS69" s="971"/>
      <c r="AT69" s="971"/>
      <c r="AU69" s="971" t="s">
        <v>482</v>
      </c>
      <c r="AV69" s="971"/>
      <c r="AW69" s="971"/>
      <c r="AX69" s="971"/>
      <c r="AY69" s="971"/>
      <c r="AZ69" s="972" t="s">
        <v>543</v>
      </c>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540</v>
      </c>
      <c r="C70" s="975"/>
      <c r="D70" s="975"/>
      <c r="E70" s="975"/>
      <c r="F70" s="975"/>
      <c r="G70" s="975"/>
      <c r="H70" s="975"/>
      <c r="I70" s="975"/>
      <c r="J70" s="975"/>
      <c r="K70" s="975"/>
      <c r="L70" s="975"/>
      <c r="M70" s="975"/>
      <c r="N70" s="975"/>
      <c r="O70" s="975"/>
      <c r="P70" s="976"/>
      <c r="Q70" s="977">
        <v>101278</v>
      </c>
      <c r="R70" s="971">
        <v>76940</v>
      </c>
      <c r="S70" s="971">
        <v>76940</v>
      </c>
      <c r="T70" s="971">
        <v>76940</v>
      </c>
      <c r="U70" s="971">
        <v>76940</v>
      </c>
      <c r="V70" s="971">
        <v>98372</v>
      </c>
      <c r="W70" s="971">
        <v>73165</v>
      </c>
      <c r="X70" s="971">
        <v>73165</v>
      </c>
      <c r="Y70" s="971">
        <v>73165</v>
      </c>
      <c r="Z70" s="971">
        <v>73165</v>
      </c>
      <c r="AA70" s="971">
        <v>2906</v>
      </c>
      <c r="AB70" s="971">
        <v>3775</v>
      </c>
      <c r="AC70" s="971">
        <v>3775</v>
      </c>
      <c r="AD70" s="971">
        <v>3775</v>
      </c>
      <c r="AE70" s="971">
        <v>3775</v>
      </c>
      <c r="AF70" s="971">
        <v>2874</v>
      </c>
      <c r="AG70" s="971">
        <v>3775</v>
      </c>
      <c r="AH70" s="971">
        <v>3775</v>
      </c>
      <c r="AI70" s="971">
        <v>3775</v>
      </c>
      <c r="AJ70" s="971">
        <v>3775</v>
      </c>
      <c r="AK70" s="971">
        <v>3777</v>
      </c>
      <c r="AL70" s="971">
        <v>7300</v>
      </c>
      <c r="AM70" s="971">
        <v>7300</v>
      </c>
      <c r="AN70" s="971">
        <v>7300</v>
      </c>
      <c r="AO70" s="971">
        <v>7300</v>
      </c>
      <c r="AP70" s="971">
        <v>85217</v>
      </c>
      <c r="AQ70" s="971">
        <v>42318</v>
      </c>
      <c r="AR70" s="971">
        <v>42318</v>
      </c>
      <c r="AS70" s="971">
        <v>42318</v>
      </c>
      <c r="AT70" s="971">
        <v>42318</v>
      </c>
      <c r="AU70" s="971">
        <v>1363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541</v>
      </c>
      <c r="C71" s="975"/>
      <c r="D71" s="975"/>
      <c r="E71" s="975"/>
      <c r="F71" s="975"/>
      <c r="G71" s="975"/>
      <c r="H71" s="975"/>
      <c r="I71" s="975"/>
      <c r="J71" s="975"/>
      <c r="K71" s="975"/>
      <c r="L71" s="975"/>
      <c r="M71" s="975"/>
      <c r="N71" s="975"/>
      <c r="O71" s="975"/>
      <c r="P71" s="976"/>
      <c r="Q71" s="977">
        <v>11048</v>
      </c>
      <c r="R71" s="971">
        <v>6933</v>
      </c>
      <c r="S71" s="971">
        <v>6933</v>
      </c>
      <c r="T71" s="971">
        <v>6933</v>
      </c>
      <c r="U71" s="971">
        <v>6933</v>
      </c>
      <c r="V71" s="971">
        <v>10962</v>
      </c>
      <c r="W71" s="971">
        <v>6850</v>
      </c>
      <c r="X71" s="971">
        <v>6850</v>
      </c>
      <c r="Y71" s="971">
        <v>6850</v>
      </c>
      <c r="Z71" s="971">
        <v>6850</v>
      </c>
      <c r="AA71" s="971">
        <v>86</v>
      </c>
      <c r="AB71" s="971">
        <v>82</v>
      </c>
      <c r="AC71" s="971">
        <v>82</v>
      </c>
      <c r="AD71" s="971">
        <v>82</v>
      </c>
      <c r="AE71" s="971">
        <v>82</v>
      </c>
      <c r="AF71" s="971">
        <v>86</v>
      </c>
      <c r="AG71" s="971">
        <v>82</v>
      </c>
      <c r="AH71" s="971">
        <v>82</v>
      </c>
      <c r="AI71" s="971">
        <v>82</v>
      </c>
      <c r="AJ71" s="971">
        <v>82</v>
      </c>
      <c r="AK71" s="971">
        <v>4624</v>
      </c>
      <c r="AL71" s="971">
        <v>2485</v>
      </c>
      <c r="AM71" s="971">
        <v>2485</v>
      </c>
      <c r="AN71" s="971">
        <v>2485</v>
      </c>
      <c r="AO71" s="971">
        <v>2485</v>
      </c>
      <c r="AP71" s="971" t="s">
        <v>482</v>
      </c>
      <c r="AQ71" s="971"/>
      <c r="AR71" s="971"/>
      <c r="AS71" s="971"/>
      <c r="AT71" s="971"/>
      <c r="AU71" s="971" t="s">
        <v>482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542</v>
      </c>
      <c r="C72" s="975"/>
      <c r="D72" s="975"/>
      <c r="E72" s="975"/>
      <c r="F72" s="975"/>
      <c r="G72" s="975"/>
      <c r="H72" s="975"/>
      <c r="I72" s="975"/>
      <c r="J72" s="975"/>
      <c r="K72" s="975"/>
      <c r="L72" s="975"/>
      <c r="M72" s="975"/>
      <c r="N72" s="975"/>
      <c r="O72" s="975"/>
      <c r="P72" s="976"/>
      <c r="Q72" s="977">
        <v>1656633</v>
      </c>
      <c r="R72" s="971">
        <v>1385861</v>
      </c>
      <c r="S72" s="971">
        <v>1385861</v>
      </c>
      <c r="T72" s="971">
        <v>1385861</v>
      </c>
      <c r="U72" s="971">
        <v>1385861</v>
      </c>
      <c r="V72" s="971">
        <v>1631442</v>
      </c>
      <c r="W72" s="971">
        <v>1346246</v>
      </c>
      <c r="X72" s="971">
        <v>1346246</v>
      </c>
      <c r="Y72" s="971">
        <v>1346246</v>
      </c>
      <c r="Z72" s="971">
        <v>1346246</v>
      </c>
      <c r="AA72" s="971">
        <v>25191</v>
      </c>
      <c r="AB72" s="971">
        <v>39615</v>
      </c>
      <c r="AC72" s="971">
        <v>39615</v>
      </c>
      <c r="AD72" s="971">
        <v>39615</v>
      </c>
      <c r="AE72" s="971">
        <v>39615</v>
      </c>
      <c r="AF72" s="971">
        <v>25191</v>
      </c>
      <c r="AG72" s="971">
        <v>39615</v>
      </c>
      <c r="AH72" s="971">
        <v>39615</v>
      </c>
      <c r="AI72" s="971">
        <v>39615</v>
      </c>
      <c r="AJ72" s="971">
        <v>39615</v>
      </c>
      <c r="AK72" s="971">
        <v>23240</v>
      </c>
      <c r="AL72" s="971"/>
      <c r="AM72" s="971"/>
      <c r="AN72" s="971"/>
      <c r="AO72" s="971"/>
      <c r="AP72" s="971" t="s">
        <v>482</v>
      </c>
      <c r="AQ72" s="971"/>
      <c r="AR72" s="971"/>
      <c r="AS72" s="971"/>
      <c r="AT72" s="971"/>
      <c r="AU72" s="971" t="s">
        <v>482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69728</v>
      </c>
      <c r="AG88" s="959"/>
      <c r="AH88" s="959"/>
      <c r="AI88" s="959"/>
      <c r="AJ88" s="959"/>
      <c r="AK88" s="963"/>
      <c r="AL88" s="963"/>
      <c r="AM88" s="963"/>
      <c r="AN88" s="963"/>
      <c r="AO88" s="963"/>
      <c r="AP88" s="959">
        <v>88111</v>
      </c>
      <c r="AQ88" s="959"/>
      <c r="AR88" s="959"/>
      <c r="AS88" s="959"/>
      <c r="AT88" s="959"/>
      <c r="AU88" s="959">
        <v>1488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1100</v>
      </c>
      <c r="CS102" s="953"/>
      <c r="CT102" s="953"/>
      <c r="CU102" s="953"/>
      <c r="CV102" s="954"/>
      <c r="CW102" s="952">
        <v>266</v>
      </c>
      <c r="CX102" s="953"/>
      <c r="CY102" s="953"/>
      <c r="CZ102" s="953"/>
      <c r="DA102" s="954"/>
      <c r="DB102" s="952" t="s">
        <v>482</v>
      </c>
      <c r="DC102" s="953"/>
      <c r="DD102" s="953"/>
      <c r="DE102" s="953"/>
      <c r="DF102" s="954"/>
      <c r="DG102" s="952" t="s">
        <v>482</v>
      </c>
      <c r="DH102" s="953"/>
      <c r="DI102" s="953"/>
      <c r="DJ102" s="953"/>
      <c r="DK102" s="954"/>
      <c r="DL102" s="952" t="s">
        <v>482</v>
      </c>
      <c r="DM102" s="953"/>
      <c r="DN102" s="953"/>
      <c r="DO102" s="953"/>
      <c r="DP102" s="954"/>
      <c r="DQ102" s="952" t="s">
        <v>482</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398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399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405</v>
      </c>
      <c r="AB109" s="896"/>
      <c r="AC109" s="896"/>
      <c r="AD109" s="896"/>
      <c r="AE109" s="897"/>
      <c r="AF109" s="898" t="s">
        <v>406</v>
      </c>
      <c r="AG109" s="896"/>
      <c r="AH109" s="896"/>
      <c r="AI109" s="896"/>
      <c r="AJ109" s="897"/>
      <c r="AK109" s="898" t="s">
        <v>294</v>
      </c>
      <c r="AL109" s="896"/>
      <c r="AM109" s="896"/>
      <c r="AN109" s="896"/>
      <c r="AO109" s="897"/>
      <c r="AP109" s="898" t="s">
        <v>407</v>
      </c>
      <c r="AQ109" s="896"/>
      <c r="AR109" s="896"/>
      <c r="AS109" s="896"/>
      <c r="AT109" s="929"/>
      <c r="AU109" s="895" t="s">
        <v>404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405</v>
      </c>
      <c r="BR109" s="896"/>
      <c r="BS109" s="896"/>
      <c r="BT109" s="896"/>
      <c r="BU109" s="897"/>
      <c r="BV109" s="898" t="s">
        <v>406</v>
      </c>
      <c r="BW109" s="896"/>
      <c r="BX109" s="896"/>
      <c r="BY109" s="896"/>
      <c r="BZ109" s="897"/>
      <c r="CA109" s="898" t="s">
        <v>294</v>
      </c>
      <c r="CB109" s="896"/>
      <c r="CC109" s="896"/>
      <c r="CD109" s="896"/>
      <c r="CE109" s="897"/>
      <c r="CF109" s="936" t="s">
        <v>407</v>
      </c>
      <c r="CG109" s="936"/>
      <c r="CH109" s="936"/>
      <c r="CI109" s="936"/>
      <c r="CJ109" s="936"/>
      <c r="CK109" s="898" t="s">
        <v>408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405</v>
      </c>
      <c r="DH109" s="896"/>
      <c r="DI109" s="896"/>
      <c r="DJ109" s="896"/>
      <c r="DK109" s="897"/>
      <c r="DL109" s="898" t="s">
        <v>406</v>
      </c>
      <c r="DM109" s="896"/>
      <c r="DN109" s="896"/>
      <c r="DO109" s="896"/>
      <c r="DP109" s="897"/>
      <c r="DQ109" s="898" t="s">
        <v>294</v>
      </c>
      <c r="DR109" s="896"/>
      <c r="DS109" s="896"/>
      <c r="DT109" s="896"/>
      <c r="DU109" s="897"/>
      <c r="DV109" s="898" t="s">
        <v>407</v>
      </c>
      <c r="DW109" s="896"/>
      <c r="DX109" s="896"/>
      <c r="DY109" s="896"/>
      <c r="DZ109" s="929"/>
    </row>
    <row r="110" spans="1:131" s="218" customFormat="1" ht="26.25" customHeight="1" x14ac:dyDescent="0.15">
      <c r="A110" s="807" t="s">
        <v>409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916777</v>
      </c>
      <c r="AB110" s="889"/>
      <c r="AC110" s="889"/>
      <c r="AD110" s="889"/>
      <c r="AE110" s="890"/>
      <c r="AF110" s="891">
        <v>1045134</v>
      </c>
      <c r="AG110" s="889"/>
      <c r="AH110" s="889"/>
      <c r="AI110" s="889"/>
      <c r="AJ110" s="890"/>
      <c r="AK110" s="891">
        <v>1301385</v>
      </c>
      <c r="AL110" s="889"/>
      <c r="AM110" s="889"/>
      <c r="AN110" s="889"/>
      <c r="AO110" s="890"/>
      <c r="AP110" s="892">
        <v>1.9</v>
      </c>
      <c r="AQ110" s="893"/>
      <c r="AR110" s="893"/>
      <c r="AS110" s="893"/>
      <c r="AT110" s="894"/>
      <c r="AU110" s="930" t="s">
        <v>69</v>
      </c>
      <c r="AV110" s="931"/>
      <c r="AW110" s="931"/>
      <c r="AX110" s="931"/>
      <c r="AY110" s="931"/>
      <c r="AZ110" s="860" t="s">
        <v>410</v>
      </c>
      <c r="BA110" s="808"/>
      <c r="BB110" s="808"/>
      <c r="BC110" s="808"/>
      <c r="BD110" s="808"/>
      <c r="BE110" s="808"/>
      <c r="BF110" s="808"/>
      <c r="BG110" s="808"/>
      <c r="BH110" s="808"/>
      <c r="BI110" s="808"/>
      <c r="BJ110" s="808"/>
      <c r="BK110" s="808"/>
      <c r="BL110" s="808"/>
      <c r="BM110" s="808"/>
      <c r="BN110" s="808"/>
      <c r="BO110" s="808"/>
      <c r="BP110" s="809"/>
      <c r="BQ110" s="861">
        <v>34464758</v>
      </c>
      <c r="BR110" s="842"/>
      <c r="BS110" s="842"/>
      <c r="BT110" s="842"/>
      <c r="BU110" s="842"/>
      <c r="BV110" s="842">
        <v>44538296</v>
      </c>
      <c r="BW110" s="842"/>
      <c r="BX110" s="842"/>
      <c r="BY110" s="842"/>
      <c r="BZ110" s="842"/>
      <c r="CA110" s="842">
        <v>43552832</v>
      </c>
      <c r="CB110" s="842"/>
      <c r="CC110" s="842"/>
      <c r="CD110" s="842"/>
      <c r="CE110" s="842"/>
      <c r="CF110" s="866">
        <v>64.3</v>
      </c>
      <c r="CG110" s="867"/>
      <c r="CH110" s="867"/>
      <c r="CI110" s="867"/>
      <c r="CJ110" s="867"/>
      <c r="CK110" s="926" t="s">
        <v>411</v>
      </c>
      <c r="CL110" s="819"/>
      <c r="CM110" s="860" t="s">
        <v>412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1220512</v>
      </c>
      <c r="DH110" s="842"/>
      <c r="DI110" s="842"/>
      <c r="DJ110" s="842"/>
      <c r="DK110" s="842"/>
      <c r="DL110" s="842">
        <v>645084</v>
      </c>
      <c r="DM110" s="842"/>
      <c r="DN110" s="842"/>
      <c r="DO110" s="842"/>
      <c r="DP110" s="842"/>
      <c r="DQ110" s="842">
        <v>497224</v>
      </c>
      <c r="DR110" s="842"/>
      <c r="DS110" s="842"/>
      <c r="DT110" s="842"/>
      <c r="DU110" s="842"/>
      <c r="DV110" s="843">
        <v>0.7</v>
      </c>
      <c r="DW110" s="843"/>
      <c r="DX110" s="843"/>
      <c r="DY110" s="843"/>
      <c r="DZ110" s="844"/>
    </row>
    <row r="111" spans="1:131" s="218" customFormat="1" ht="26.25" customHeight="1" x14ac:dyDescent="0.15">
      <c r="A111" s="774" t="s">
        <v>413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414</v>
      </c>
      <c r="BA111" s="752"/>
      <c r="BB111" s="752"/>
      <c r="BC111" s="752"/>
      <c r="BD111" s="752"/>
      <c r="BE111" s="752"/>
      <c r="BF111" s="752"/>
      <c r="BG111" s="752"/>
      <c r="BH111" s="752"/>
      <c r="BI111" s="752"/>
      <c r="BJ111" s="752"/>
      <c r="BK111" s="752"/>
      <c r="BL111" s="752"/>
      <c r="BM111" s="752"/>
      <c r="BN111" s="752"/>
      <c r="BO111" s="752"/>
      <c r="BP111" s="753"/>
      <c r="BQ111" s="816">
        <v>3458482</v>
      </c>
      <c r="BR111" s="817"/>
      <c r="BS111" s="817"/>
      <c r="BT111" s="817"/>
      <c r="BU111" s="817"/>
      <c r="BV111" s="817">
        <v>2689552</v>
      </c>
      <c r="BW111" s="817"/>
      <c r="BX111" s="817"/>
      <c r="BY111" s="817"/>
      <c r="BZ111" s="817"/>
      <c r="CA111" s="817">
        <v>2347999</v>
      </c>
      <c r="CB111" s="817"/>
      <c r="CC111" s="817"/>
      <c r="CD111" s="817"/>
      <c r="CE111" s="817"/>
      <c r="CF111" s="875">
        <v>3.5</v>
      </c>
      <c r="CG111" s="876"/>
      <c r="CH111" s="876"/>
      <c r="CI111" s="876"/>
      <c r="CJ111" s="876"/>
      <c r="CK111" s="927"/>
      <c r="CL111" s="821"/>
      <c r="CM111" s="815" t="s">
        <v>415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416</v>
      </c>
      <c r="B112" s="913"/>
      <c r="C112" s="752" t="s">
        <v>417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163990</v>
      </c>
      <c r="AB112" s="780"/>
      <c r="AC112" s="780"/>
      <c r="AD112" s="780"/>
      <c r="AE112" s="781"/>
      <c r="AF112" s="782">
        <v>210293</v>
      </c>
      <c r="AG112" s="780"/>
      <c r="AH112" s="780"/>
      <c r="AI112" s="780"/>
      <c r="AJ112" s="781"/>
      <c r="AK112" s="782">
        <v>290793</v>
      </c>
      <c r="AL112" s="780"/>
      <c r="AM112" s="780"/>
      <c r="AN112" s="780"/>
      <c r="AO112" s="781"/>
      <c r="AP112" s="824">
        <v>0.4</v>
      </c>
      <c r="AQ112" s="825"/>
      <c r="AR112" s="825"/>
      <c r="AS112" s="825"/>
      <c r="AT112" s="826"/>
      <c r="AU112" s="932"/>
      <c r="AV112" s="933"/>
      <c r="AW112" s="933"/>
      <c r="AX112" s="933"/>
      <c r="AY112" s="933"/>
      <c r="AZ112" s="815" t="s">
        <v>418</v>
      </c>
      <c r="BA112" s="752"/>
      <c r="BB112" s="752"/>
      <c r="BC112" s="752"/>
      <c r="BD112" s="752"/>
      <c r="BE112" s="752"/>
      <c r="BF112" s="752"/>
      <c r="BG112" s="752"/>
      <c r="BH112" s="752"/>
      <c r="BI112" s="752"/>
      <c r="BJ112" s="752"/>
      <c r="BK112" s="752"/>
      <c r="BL112" s="752"/>
      <c r="BM112" s="752"/>
      <c r="BN112" s="752"/>
      <c r="BO112" s="752"/>
      <c r="BP112" s="753"/>
      <c r="BQ112" s="816" t="s">
        <v>122</v>
      </c>
      <c r="BR112" s="817"/>
      <c r="BS112" s="817"/>
      <c r="BT112" s="817"/>
      <c r="BU112" s="817"/>
      <c r="BV112" s="817" t="s">
        <v>122</v>
      </c>
      <c r="BW112" s="817"/>
      <c r="BX112" s="817"/>
      <c r="BY112" s="817"/>
      <c r="BZ112" s="817"/>
      <c r="CA112" s="817" t="s">
        <v>122</v>
      </c>
      <c r="CB112" s="817"/>
      <c r="CC112" s="817"/>
      <c r="CD112" s="817"/>
      <c r="CE112" s="817"/>
      <c r="CF112" s="875" t="s">
        <v>122</v>
      </c>
      <c r="CG112" s="876"/>
      <c r="CH112" s="876"/>
      <c r="CI112" s="876"/>
      <c r="CJ112" s="876"/>
      <c r="CK112" s="927"/>
      <c r="CL112" s="821"/>
      <c r="CM112" s="815" t="s">
        <v>419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t="s">
        <v>122</v>
      </c>
      <c r="AB113" s="919"/>
      <c r="AC113" s="919"/>
      <c r="AD113" s="919"/>
      <c r="AE113" s="920"/>
      <c r="AF113" s="921" t="s">
        <v>122</v>
      </c>
      <c r="AG113" s="919"/>
      <c r="AH113" s="919"/>
      <c r="AI113" s="919"/>
      <c r="AJ113" s="920"/>
      <c r="AK113" s="921" t="s">
        <v>122</v>
      </c>
      <c r="AL113" s="919"/>
      <c r="AM113" s="919"/>
      <c r="AN113" s="919"/>
      <c r="AO113" s="920"/>
      <c r="AP113" s="922" t="s">
        <v>122</v>
      </c>
      <c r="AQ113" s="923"/>
      <c r="AR113" s="923"/>
      <c r="AS113" s="923"/>
      <c r="AT113" s="924"/>
      <c r="AU113" s="932"/>
      <c r="AV113" s="933"/>
      <c r="AW113" s="933"/>
      <c r="AX113" s="933"/>
      <c r="AY113" s="933"/>
      <c r="AZ113" s="815" t="s">
        <v>421</v>
      </c>
      <c r="BA113" s="752"/>
      <c r="BB113" s="752"/>
      <c r="BC113" s="752"/>
      <c r="BD113" s="752"/>
      <c r="BE113" s="752"/>
      <c r="BF113" s="752"/>
      <c r="BG113" s="752"/>
      <c r="BH113" s="752"/>
      <c r="BI113" s="752"/>
      <c r="BJ113" s="752"/>
      <c r="BK113" s="752"/>
      <c r="BL113" s="752"/>
      <c r="BM113" s="752"/>
      <c r="BN113" s="752"/>
      <c r="BO113" s="752"/>
      <c r="BP113" s="753"/>
      <c r="BQ113" s="816">
        <v>1311826</v>
      </c>
      <c r="BR113" s="817"/>
      <c r="BS113" s="817"/>
      <c r="BT113" s="817"/>
      <c r="BU113" s="817"/>
      <c r="BV113" s="817">
        <v>1236758</v>
      </c>
      <c r="BW113" s="817"/>
      <c r="BX113" s="817"/>
      <c r="BY113" s="817"/>
      <c r="BZ113" s="817"/>
      <c r="CA113" s="817">
        <v>1487933</v>
      </c>
      <c r="CB113" s="817"/>
      <c r="CC113" s="817"/>
      <c r="CD113" s="817"/>
      <c r="CE113" s="817"/>
      <c r="CF113" s="875">
        <v>2.2000000000000002</v>
      </c>
      <c r="CG113" s="876"/>
      <c r="CH113" s="876"/>
      <c r="CI113" s="876"/>
      <c r="CJ113" s="876"/>
      <c r="CK113" s="927"/>
      <c r="CL113" s="821"/>
      <c r="CM113" s="815" t="s">
        <v>422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62037</v>
      </c>
      <c r="AB114" s="780"/>
      <c r="AC114" s="780"/>
      <c r="AD114" s="780"/>
      <c r="AE114" s="781"/>
      <c r="AF114" s="782">
        <v>77398</v>
      </c>
      <c r="AG114" s="780"/>
      <c r="AH114" s="780"/>
      <c r="AI114" s="780"/>
      <c r="AJ114" s="781"/>
      <c r="AK114" s="782">
        <v>141563</v>
      </c>
      <c r="AL114" s="780"/>
      <c r="AM114" s="780"/>
      <c r="AN114" s="780"/>
      <c r="AO114" s="781"/>
      <c r="AP114" s="824">
        <v>0.2</v>
      </c>
      <c r="AQ114" s="825"/>
      <c r="AR114" s="825"/>
      <c r="AS114" s="825"/>
      <c r="AT114" s="826"/>
      <c r="AU114" s="932"/>
      <c r="AV114" s="933"/>
      <c r="AW114" s="933"/>
      <c r="AX114" s="933"/>
      <c r="AY114" s="933"/>
      <c r="AZ114" s="815" t="s">
        <v>424</v>
      </c>
      <c r="BA114" s="752"/>
      <c r="BB114" s="752"/>
      <c r="BC114" s="752"/>
      <c r="BD114" s="752"/>
      <c r="BE114" s="752"/>
      <c r="BF114" s="752"/>
      <c r="BG114" s="752"/>
      <c r="BH114" s="752"/>
      <c r="BI114" s="752"/>
      <c r="BJ114" s="752"/>
      <c r="BK114" s="752"/>
      <c r="BL114" s="752"/>
      <c r="BM114" s="752"/>
      <c r="BN114" s="752"/>
      <c r="BO114" s="752"/>
      <c r="BP114" s="753"/>
      <c r="BQ114" s="816">
        <v>7998825</v>
      </c>
      <c r="BR114" s="817"/>
      <c r="BS114" s="817"/>
      <c r="BT114" s="817"/>
      <c r="BU114" s="817"/>
      <c r="BV114" s="817">
        <v>8403002</v>
      </c>
      <c r="BW114" s="817"/>
      <c r="BX114" s="817"/>
      <c r="BY114" s="817"/>
      <c r="BZ114" s="817"/>
      <c r="CA114" s="817">
        <v>8228603</v>
      </c>
      <c r="CB114" s="817"/>
      <c r="CC114" s="817"/>
      <c r="CD114" s="817"/>
      <c r="CE114" s="817"/>
      <c r="CF114" s="875">
        <v>12.1</v>
      </c>
      <c r="CG114" s="876"/>
      <c r="CH114" s="876"/>
      <c r="CI114" s="876"/>
      <c r="CJ114" s="876"/>
      <c r="CK114" s="927"/>
      <c r="CL114" s="821"/>
      <c r="CM114" s="815" t="s">
        <v>425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1172713</v>
      </c>
      <c r="AB115" s="919"/>
      <c r="AC115" s="919"/>
      <c r="AD115" s="919"/>
      <c r="AE115" s="920"/>
      <c r="AF115" s="921">
        <v>1167732</v>
      </c>
      <c r="AG115" s="919"/>
      <c r="AH115" s="919"/>
      <c r="AI115" s="919"/>
      <c r="AJ115" s="920"/>
      <c r="AK115" s="921">
        <v>1058781</v>
      </c>
      <c r="AL115" s="919"/>
      <c r="AM115" s="919"/>
      <c r="AN115" s="919"/>
      <c r="AO115" s="920"/>
      <c r="AP115" s="922">
        <v>1.6</v>
      </c>
      <c r="AQ115" s="923"/>
      <c r="AR115" s="923"/>
      <c r="AS115" s="923"/>
      <c r="AT115" s="924"/>
      <c r="AU115" s="932"/>
      <c r="AV115" s="933"/>
      <c r="AW115" s="933"/>
      <c r="AX115" s="933"/>
      <c r="AY115" s="933"/>
      <c r="AZ115" s="815" t="s">
        <v>427</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428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429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430</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432</v>
      </c>
      <c r="Z117" s="897"/>
      <c r="AA117" s="902">
        <v>2315517</v>
      </c>
      <c r="AB117" s="903"/>
      <c r="AC117" s="903"/>
      <c r="AD117" s="903"/>
      <c r="AE117" s="904"/>
      <c r="AF117" s="905">
        <v>2500557</v>
      </c>
      <c r="AG117" s="903"/>
      <c r="AH117" s="903"/>
      <c r="AI117" s="903"/>
      <c r="AJ117" s="904"/>
      <c r="AK117" s="905">
        <v>2792522</v>
      </c>
      <c r="AL117" s="903"/>
      <c r="AM117" s="903"/>
      <c r="AN117" s="903"/>
      <c r="AO117" s="904"/>
      <c r="AP117" s="906"/>
      <c r="AQ117" s="907"/>
      <c r="AR117" s="907"/>
      <c r="AS117" s="907"/>
      <c r="AT117" s="908"/>
      <c r="AU117" s="932"/>
      <c r="AV117" s="933"/>
      <c r="AW117" s="933"/>
      <c r="AX117" s="933"/>
      <c r="AY117" s="933"/>
      <c r="AZ117" s="863" t="s">
        <v>433</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408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405</v>
      </c>
      <c r="AB118" s="896"/>
      <c r="AC118" s="896"/>
      <c r="AD118" s="896"/>
      <c r="AE118" s="897"/>
      <c r="AF118" s="898" t="s">
        <v>406</v>
      </c>
      <c r="AG118" s="896"/>
      <c r="AH118" s="896"/>
      <c r="AI118" s="896"/>
      <c r="AJ118" s="897"/>
      <c r="AK118" s="898" t="s">
        <v>294</v>
      </c>
      <c r="AL118" s="896"/>
      <c r="AM118" s="896"/>
      <c r="AN118" s="896"/>
      <c r="AO118" s="897"/>
      <c r="AP118" s="899" t="s">
        <v>407</v>
      </c>
      <c r="AQ118" s="900"/>
      <c r="AR118" s="900"/>
      <c r="AS118" s="900"/>
      <c r="AT118" s="901"/>
      <c r="AU118" s="932"/>
      <c r="AV118" s="933"/>
      <c r="AW118" s="933"/>
      <c r="AX118" s="933"/>
      <c r="AY118" s="933"/>
      <c r="AZ118" s="838" t="s">
        <v>435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411</v>
      </c>
      <c r="B119" s="819"/>
      <c r="C119" s="860" t="s">
        <v>412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140218</v>
      </c>
      <c r="AB119" s="889"/>
      <c r="AC119" s="889"/>
      <c r="AD119" s="889"/>
      <c r="AE119" s="890"/>
      <c r="AF119" s="891">
        <v>137639</v>
      </c>
      <c r="AG119" s="889"/>
      <c r="AH119" s="889"/>
      <c r="AI119" s="889"/>
      <c r="AJ119" s="890"/>
      <c r="AK119" s="891">
        <v>147979</v>
      </c>
      <c r="AL119" s="889"/>
      <c r="AM119" s="889"/>
      <c r="AN119" s="889"/>
      <c r="AO119" s="890"/>
      <c r="AP119" s="892">
        <v>0.2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437</v>
      </c>
      <c r="BP119" s="878"/>
      <c r="BQ119" s="879">
        <v>47233891</v>
      </c>
      <c r="BR119" s="845"/>
      <c r="BS119" s="845"/>
      <c r="BT119" s="845"/>
      <c r="BU119" s="845"/>
      <c r="BV119" s="845">
        <v>56867608</v>
      </c>
      <c r="BW119" s="845"/>
      <c r="BX119" s="845"/>
      <c r="BY119" s="845"/>
      <c r="BZ119" s="845"/>
      <c r="CA119" s="845">
        <v>55617367</v>
      </c>
      <c r="CB119" s="845"/>
      <c r="CC119" s="845"/>
      <c r="CD119" s="845"/>
      <c r="CE119" s="845"/>
      <c r="CF119" s="748"/>
      <c r="CG119" s="749"/>
      <c r="CH119" s="749"/>
      <c r="CI119" s="749"/>
      <c r="CJ119" s="834"/>
      <c r="CK119" s="928"/>
      <c r="CL119" s="823"/>
      <c r="CM119" s="838" t="s">
        <v>438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2237970</v>
      </c>
      <c r="DH119" s="764"/>
      <c r="DI119" s="764"/>
      <c r="DJ119" s="764"/>
      <c r="DK119" s="765"/>
      <c r="DL119" s="766">
        <v>2044468</v>
      </c>
      <c r="DM119" s="764"/>
      <c r="DN119" s="764"/>
      <c r="DO119" s="764"/>
      <c r="DP119" s="765"/>
      <c r="DQ119" s="766">
        <v>1850775</v>
      </c>
      <c r="DR119" s="764"/>
      <c r="DS119" s="764"/>
      <c r="DT119" s="764"/>
      <c r="DU119" s="765"/>
      <c r="DV119" s="848">
        <v>2.7</v>
      </c>
      <c r="DW119" s="849"/>
      <c r="DX119" s="849"/>
      <c r="DY119" s="849"/>
      <c r="DZ119" s="850"/>
    </row>
    <row r="120" spans="1:130" s="218" customFormat="1" ht="26.25" customHeight="1" x14ac:dyDescent="0.15">
      <c r="A120" s="820"/>
      <c r="B120" s="821"/>
      <c r="C120" s="815" t="s">
        <v>415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439</v>
      </c>
      <c r="AV120" s="881"/>
      <c r="AW120" s="881"/>
      <c r="AX120" s="881"/>
      <c r="AY120" s="882"/>
      <c r="AZ120" s="860" t="s">
        <v>440</v>
      </c>
      <c r="BA120" s="808"/>
      <c r="BB120" s="808"/>
      <c r="BC120" s="808"/>
      <c r="BD120" s="808"/>
      <c r="BE120" s="808"/>
      <c r="BF120" s="808"/>
      <c r="BG120" s="808"/>
      <c r="BH120" s="808"/>
      <c r="BI120" s="808"/>
      <c r="BJ120" s="808"/>
      <c r="BK120" s="808"/>
      <c r="BL120" s="808"/>
      <c r="BM120" s="808"/>
      <c r="BN120" s="808"/>
      <c r="BO120" s="808"/>
      <c r="BP120" s="809"/>
      <c r="BQ120" s="861">
        <v>75365652</v>
      </c>
      <c r="BR120" s="842"/>
      <c r="BS120" s="842"/>
      <c r="BT120" s="842"/>
      <c r="BU120" s="842"/>
      <c r="BV120" s="842">
        <v>98953949</v>
      </c>
      <c r="BW120" s="842"/>
      <c r="BX120" s="842"/>
      <c r="BY120" s="842"/>
      <c r="BZ120" s="842"/>
      <c r="CA120" s="842">
        <v>102348186</v>
      </c>
      <c r="CB120" s="842"/>
      <c r="CC120" s="842"/>
      <c r="CD120" s="842"/>
      <c r="CE120" s="842"/>
      <c r="CF120" s="866">
        <v>151</v>
      </c>
      <c r="CG120" s="867"/>
      <c r="CH120" s="867"/>
      <c r="CI120" s="867"/>
      <c r="CJ120" s="867"/>
      <c r="CK120" s="868" t="s">
        <v>441</v>
      </c>
      <c r="CL120" s="852"/>
      <c r="CM120" s="852"/>
      <c r="CN120" s="852"/>
      <c r="CO120" s="853"/>
      <c r="CP120" s="872" t="s">
        <v>389</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t="s">
        <v>122</v>
      </c>
      <c r="DR120" s="842"/>
      <c r="DS120" s="842"/>
      <c r="DT120" s="842"/>
      <c r="DU120" s="842"/>
      <c r="DV120" s="843" t="s">
        <v>122</v>
      </c>
      <c r="DW120" s="843"/>
      <c r="DX120" s="843"/>
      <c r="DY120" s="843"/>
      <c r="DZ120" s="844"/>
    </row>
    <row r="121" spans="1:130" s="218" customFormat="1" ht="26.25" customHeight="1" x14ac:dyDescent="0.15">
      <c r="A121" s="820"/>
      <c r="B121" s="821"/>
      <c r="C121" s="863" t="s">
        <v>442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443</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444</v>
      </c>
      <c r="BA122" s="839"/>
      <c r="BB122" s="839"/>
      <c r="BC122" s="839"/>
      <c r="BD122" s="839"/>
      <c r="BE122" s="839"/>
      <c r="BF122" s="839"/>
      <c r="BG122" s="839"/>
      <c r="BH122" s="839"/>
      <c r="BI122" s="839"/>
      <c r="BJ122" s="839"/>
      <c r="BK122" s="839"/>
      <c r="BL122" s="839"/>
      <c r="BM122" s="839"/>
      <c r="BN122" s="839"/>
      <c r="BO122" s="839"/>
      <c r="BP122" s="840"/>
      <c r="BQ122" s="879">
        <v>31276788</v>
      </c>
      <c r="BR122" s="845"/>
      <c r="BS122" s="845"/>
      <c r="BT122" s="845"/>
      <c r="BU122" s="845"/>
      <c r="BV122" s="845">
        <v>36854795</v>
      </c>
      <c r="BW122" s="845"/>
      <c r="BX122" s="845"/>
      <c r="BY122" s="845"/>
      <c r="BZ122" s="845"/>
      <c r="CA122" s="845">
        <v>35385516</v>
      </c>
      <c r="CB122" s="845"/>
      <c r="CC122" s="845"/>
      <c r="CD122" s="845"/>
      <c r="CE122" s="845"/>
      <c r="CF122" s="846">
        <v>52.2</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445</v>
      </c>
      <c r="BP123" s="878"/>
      <c r="BQ123" s="832">
        <v>106642440</v>
      </c>
      <c r="BR123" s="833"/>
      <c r="BS123" s="833"/>
      <c r="BT123" s="833"/>
      <c r="BU123" s="833"/>
      <c r="BV123" s="833">
        <v>135808744</v>
      </c>
      <c r="BW123" s="833"/>
      <c r="BX123" s="833"/>
      <c r="BY123" s="833"/>
      <c r="BZ123" s="833"/>
      <c r="CA123" s="833">
        <v>137733702</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447</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448</v>
      </c>
      <c r="CL125" s="852"/>
      <c r="CM125" s="852"/>
      <c r="CN125" s="852"/>
      <c r="CO125" s="853"/>
      <c r="CP125" s="860" t="s">
        <v>449</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438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193319</v>
      </c>
      <c r="AB126" s="780"/>
      <c r="AC126" s="780"/>
      <c r="AD126" s="780"/>
      <c r="AE126" s="781"/>
      <c r="AF126" s="782">
        <v>193503</v>
      </c>
      <c r="AG126" s="780"/>
      <c r="AH126" s="780"/>
      <c r="AI126" s="780"/>
      <c r="AJ126" s="781"/>
      <c r="AK126" s="782">
        <v>193693</v>
      </c>
      <c r="AL126" s="780"/>
      <c r="AM126" s="780"/>
      <c r="AN126" s="780"/>
      <c r="AO126" s="781"/>
      <c r="AP126" s="824">
        <v>0.3</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450</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839176</v>
      </c>
      <c r="AB127" s="780"/>
      <c r="AC127" s="780"/>
      <c r="AD127" s="780"/>
      <c r="AE127" s="781"/>
      <c r="AF127" s="782">
        <v>836590</v>
      </c>
      <c r="AG127" s="780"/>
      <c r="AH127" s="780"/>
      <c r="AI127" s="780"/>
      <c r="AJ127" s="781"/>
      <c r="AK127" s="782">
        <v>717109</v>
      </c>
      <c r="AL127" s="780"/>
      <c r="AM127" s="780"/>
      <c r="AN127" s="780"/>
      <c r="AO127" s="781"/>
      <c r="AP127" s="824">
        <v>1.1000000000000001</v>
      </c>
      <c r="AQ127" s="825"/>
      <c r="AR127" s="825"/>
      <c r="AS127" s="825"/>
      <c r="AT127" s="826"/>
      <c r="AU127" s="220"/>
      <c r="AV127" s="220"/>
      <c r="AW127" s="220"/>
      <c r="AX127" s="841" t="s">
        <v>452</v>
      </c>
      <c r="AY127" s="812"/>
      <c r="AZ127" s="812"/>
      <c r="BA127" s="812"/>
      <c r="BB127" s="812"/>
      <c r="BC127" s="812"/>
      <c r="BD127" s="812"/>
      <c r="BE127" s="813"/>
      <c r="BF127" s="811" t="s">
        <v>453</v>
      </c>
      <c r="BG127" s="812"/>
      <c r="BH127" s="812"/>
      <c r="BI127" s="812"/>
      <c r="BJ127" s="812"/>
      <c r="BK127" s="812"/>
      <c r="BL127" s="813"/>
      <c r="BM127" s="811" t="s">
        <v>454</v>
      </c>
      <c r="BN127" s="812"/>
      <c r="BO127" s="812"/>
      <c r="BP127" s="812"/>
      <c r="BQ127" s="812"/>
      <c r="BR127" s="812"/>
      <c r="BS127" s="813"/>
      <c r="BT127" s="811" t="s">
        <v>455</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456</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457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458</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459</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460</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461</v>
      </c>
      <c r="X129" s="777"/>
      <c r="Y129" s="777"/>
      <c r="Z129" s="778"/>
      <c r="AA129" s="779">
        <v>65623845</v>
      </c>
      <c r="AB129" s="780"/>
      <c r="AC129" s="780"/>
      <c r="AD129" s="780"/>
      <c r="AE129" s="781"/>
      <c r="AF129" s="782">
        <v>76611065</v>
      </c>
      <c r="AG129" s="780"/>
      <c r="AH129" s="780"/>
      <c r="AI129" s="780"/>
      <c r="AJ129" s="781"/>
      <c r="AK129" s="782">
        <v>69007837</v>
      </c>
      <c r="AL129" s="780"/>
      <c r="AM129" s="780"/>
      <c r="AN129" s="780"/>
      <c r="AO129" s="781"/>
      <c r="AP129" s="783"/>
      <c r="AQ129" s="784"/>
      <c r="AR129" s="784"/>
      <c r="AS129" s="784"/>
      <c r="AT129" s="785"/>
      <c r="AU129" s="221"/>
      <c r="AV129" s="221"/>
      <c r="AW129" s="221"/>
      <c r="AX129" s="751" t="s">
        <v>462</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464</v>
      </c>
      <c r="X130" s="777"/>
      <c r="Y130" s="777"/>
      <c r="Z130" s="778"/>
      <c r="AA130" s="779">
        <v>1504595</v>
      </c>
      <c r="AB130" s="780"/>
      <c r="AC130" s="780"/>
      <c r="AD130" s="780"/>
      <c r="AE130" s="781"/>
      <c r="AF130" s="782">
        <v>1406768</v>
      </c>
      <c r="AG130" s="780"/>
      <c r="AH130" s="780"/>
      <c r="AI130" s="780"/>
      <c r="AJ130" s="781"/>
      <c r="AK130" s="782">
        <v>1231957</v>
      </c>
      <c r="AL130" s="780"/>
      <c r="AM130" s="780"/>
      <c r="AN130" s="780"/>
      <c r="AO130" s="781"/>
      <c r="AP130" s="783"/>
      <c r="AQ130" s="784"/>
      <c r="AR130" s="784"/>
      <c r="AS130" s="784"/>
      <c r="AT130" s="785"/>
      <c r="AU130" s="221"/>
      <c r="AV130" s="221"/>
      <c r="AW130" s="221"/>
      <c r="AX130" s="751" t="s">
        <v>465</v>
      </c>
      <c r="AY130" s="752"/>
      <c r="AZ130" s="752"/>
      <c r="BA130" s="752"/>
      <c r="BB130" s="752"/>
      <c r="BC130" s="752"/>
      <c r="BD130" s="752"/>
      <c r="BE130" s="753"/>
      <c r="BF130" s="754">
        <v>1.6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466</v>
      </c>
      <c r="X131" s="761"/>
      <c r="Y131" s="761"/>
      <c r="Z131" s="762"/>
      <c r="AA131" s="763">
        <v>64119250</v>
      </c>
      <c r="AB131" s="764"/>
      <c r="AC131" s="764"/>
      <c r="AD131" s="764"/>
      <c r="AE131" s="765"/>
      <c r="AF131" s="766">
        <v>75204297</v>
      </c>
      <c r="AG131" s="764"/>
      <c r="AH131" s="764"/>
      <c r="AI131" s="764"/>
      <c r="AJ131" s="765"/>
      <c r="AK131" s="766">
        <v>67775880</v>
      </c>
      <c r="AL131" s="764"/>
      <c r="AM131" s="764"/>
      <c r="AN131" s="764"/>
      <c r="AO131" s="765"/>
      <c r="AP131" s="767"/>
      <c r="AQ131" s="768"/>
      <c r="AR131" s="768"/>
      <c r="AS131" s="768"/>
      <c r="AT131" s="769"/>
      <c r="AU131" s="221"/>
      <c r="AV131" s="221"/>
      <c r="AW131" s="221"/>
      <c r="AX131" s="729" t="s">
        <v>467</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468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469</v>
      </c>
      <c r="W132" s="742"/>
      <c r="X132" s="742"/>
      <c r="Y132" s="742"/>
      <c r="Z132" s="743"/>
      <c r="AA132" s="744">
        <v>1.2647091159999999</v>
      </c>
      <c r="AB132" s="745"/>
      <c r="AC132" s="745"/>
      <c r="AD132" s="745"/>
      <c r="AE132" s="746"/>
      <c r="AF132" s="747">
        <v>1.454423985</v>
      </c>
      <c r="AG132" s="745"/>
      <c r="AH132" s="745"/>
      <c r="AI132" s="745"/>
      <c r="AJ132" s="746"/>
      <c r="AK132" s="747">
        <v>2.3025379140000002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470</v>
      </c>
      <c r="W133" s="721"/>
      <c r="X133" s="721"/>
      <c r="Y133" s="721"/>
      <c r="Z133" s="722"/>
      <c r="AA133" s="723">
        <v>0.6</v>
      </c>
      <c r="AB133" s="724"/>
      <c r="AC133" s="724"/>
      <c r="AD133" s="724"/>
      <c r="AE133" s="725"/>
      <c r="AF133" s="723">
        <v>1.1000000000000001</v>
      </c>
      <c r="AG133" s="724"/>
      <c r="AH133" s="724"/>
      <c r="AI133" s="724"/>
      <c r="AJ133" s="725"/>
      <c r="AK133" s="723">
        <v>1.6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c1zINSsmk66css6LwRyfHcJjUnAU5mGuUrMo0KR66/6if4u2eKeL57b3Xw48fSD+aXUuf9oEJ9s2Hk9POVEyw==" saltValue="83IrvtZLEpJ9BarPoXTc0A==" spinCount="100000" sheet="1" objects="1" scenarios="1" formatRows="0"/>
  <mergeCells count="2035">
    <mergeCell ref="DL10:DP10"/>
    <mergeCell ref="DQ10:DU10"/>
    <mergeCell ref="DV10:DZ10"/>
    <mergeCell ref="CH10:CL10"/>
    <mergeCell ref="CM10:CQ10"/>
    <mergeCell ref="CR10:CV10"/>
    <mergeCell ref="CW10:DA10"/>
    <mergeCell ref="DB10:DF10"/>
    <mergeCell ref="DG10:DK10"/>
    <mergeCell ref="DV9:DZ9"/>
    <mergeCell ref="BS10:CG10"/>
    <mergeCell ref="CR9:CV9"/>
    <mergeCell ref="CW9:DA9"/>
    <mergeCell ref="DB9:DF9"/>
    <mergeCell ref="DG9:DK9"/>
    <mergeCell ref="DL9:DP9"/>
    <mergeCell ref="DQ9:DU9"/>
    <mergeCell ref="CW7:DA7"/>
    <mergeCell ref="DB7:DF7"/>
    <mergeCell ref="DG7:DK7"/>
    <mergeCell ref="BS7:CG7"/>
    <mergeCell ref="BS9:CG9"/>
    <mergeCell ref="CH9:CL9"/>
    <mergeCell ref="CM9:CQ9"/>
    <mergeCell ref="DB8:DF8"/>
    <mergeCell ref="DG8:DK8"/>
    <mergeCell ref="DL8:DP8"/>
    <mergeCell ref="DQ8:DU8"/>
    <mergeCell ref="DV8:DZ8"/>
    <mergeCell ref="BS8:CG8"/>
    <mergeCell ref="CH8:CL8"/>
    <mergeCell ref="CM8:CQ8"/>
    <mergeCell ref="CR8:CV8"/>
    <mergeCell ref="CW8:DA8"/>
    <mergeCell ref="A2:BI2"/>
    <mergeCell ref="DJ2:DO2"/>
    <mergeCell ref="DQ2:DZ2"/>
    <mergeCell ref="A4:AY4"/>
    <mergeCell ref="BQ4:DZ4"/>
    <mergeCell ref="A5:P6"/>
    <mergeCell ref="Q5:U6"/>
    <mergeCell ref="V5:Z6"/>
    <mergeCell ref="AA5:AE6"/>
    <mergeCell ref="AF5:AJ6"/>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AK5:AO6"/>
    <mergeCell ref="AP5:AT6"/>
    <mergeCell ref="AU5:AY6"/>
    <mergeCell ref="BQ5:CG6"/>
    <mergeCell ref="CH5:CL6"/>
    <mergeCell ref="CM5:CQ6"/>
    <mergeCell ref="DV7:DZ7"/>
    <mergeCell ref="B10:P10"/>
    <mergeCell ref="Q10:U10"/>
    <mergeCell ref="V10:Z10"/>
    <mergeCell ref="AA10:AE10"/>
    <mergeCell ref="AF10:AJ10"/>
    <mergeCell ref="AK10:AO10"/>
    <mergeCell ref="AP10:AT10"/>
    <mergeCell ref="AU10:AY10"/>
    <mergeCell ref="AK12:AO12"/>
    <mergeCell ref="AP12:AT12"/>
    <mergeCell ref="AU12:AY12"/>
    <mergeCell ref="AK9:AO9"/>
    <mergeCell ref="AP9:AT9"/>
    <mergeCell ref="AU9:AY9"/>
    <mergeCell ref="DL7:DP7"/>
    <mergeCell ref="DQ7:DU7"/>
    <mergeCell ref="B9:P9"/>
    <mergeCell ref="Q9:U9"/>
    <mergeCell ref="V9:Z9"/>
    <mergeCell ref="AA9:AE9"/>
    <mergeCell ref="AF9:AJ9"/>
    <mergeCell ref="AU8:AY8"/>
    <mergeCell ref="B8:P8"/>
    <mergeCell ref="Q8:U8"/>
    <mergeCell ref="V8:Z8"/>
    <mergeCell ref="AA8:AE8"/>
    <mergeCell ref="AF8:AJ8"/>
    <mergeCell ref="AK8:AO8"/>
    <mergeCell ref="AP8:AT8"/>
    <mergeCell ref="CH7:CL7"/>
    <mergeCell ref="CM7:CQ7"/>
    <mergeCell ref="CR7:CV7"/>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B11:P11"/>
    <mergeCell ref="Q11:U11"/>
    <mergeCell ref="V11:Z11"/>
    <mergeCell ref="AA11:AE11"/>
    <mergeCell ref="AF11:AJ11"/>
    <mergeCell ref="AK11:AO11"/>
    <mergeCell ref="AP11:AT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85" zoomScaleNormal="85" zoomScaleSheetLayoutView="85" workbookViewId="0">
      <selection activeCell="AW28" sqref="AW28"/>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471</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LFsGik8zn93DVSZQ31O6aFUcndm8Tu4MGgGyzJosV/owuKiIkdcExbLA4eIFoHl2hrhAwDEVeYk3kIqO714qBg==" saltValue="p+t8v1SxwlavqFBjiywg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w++rAQ6DukhF/GGPVPO7GGN28oOFlXDNbAbd+zkXauKazdz7NT/ACgUo4wd0pAB0UR7ZMB25309naGKKqnkA==" saltValue="bm/YDcL4aWtqiVFIh2i/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0" workbookViewId="0">
      <selection activeCell="AO32" sqref="AO32"/>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473</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0" t="s">
        <v>474</v>
      </c>
      <c r="AP7" s="260"/>
      <c r="AQ7" s="261" t="s">
        <v>475</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1"/>
      <c r="AP8" s="266" t="s">
        <v>476</v>
      </c>
      <c r="AQ8" s="267" t="s">
        <v>477</v>
      </c>
      <c r="AR8" s="268" t="s">
        <v>478</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2" t="s">
        <v>479</v>
      </c>
      <c r="AL9" s="1133"/>
      <c r="AM9" s="1133"/>
      <c r="AN9" s="1134"/>
      <c r="AO9" s="269">
        <v>17401044</v>
      </c>
      <c r="AP9" s="269">
        <v>92853</v>
      </c>
      <c r="AQ9" s="270">
        <v>69750</v>
      </c>
      <c r="AR9" s="271">
        <v>33.1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2" t="s">
        <v>480</v>
      </c>
      <c r="AL10" s="1133"/>
      <c r="AM10" s="1133"/>
      <c r="AN10" s="1134"/>
      <c r="AO10" s="272">
        <v>325886</v>
      </c>
      <c r="AP10" s="272">
        <v>1739</v>
      </c>
      <c r="AQ10" s="273">
        <v>1158</v>
      </c>
      <c r="AR10" s="274">
        <v>50.2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2" t="s">
        <v>481</v>
      </c>
      <c r="AL11" s="1133"/>
      <c r="AM11" s="1133"/>
      <c r="AN11" s="1134"/>
      <c r="AO11" s="272" t="s">
        <v>482</v>
      </c>
      <c r="AP11" s="272" t="s">
        <v>482</v>
      </c>
      <c r="AQ11" s="273" t="s">
        <v>482</v>
      </c>
      <c r="AR11" s="274" t="s">
        <v>482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2" t="s">
        <v>483</v>
      </c>
      <c r="AL12" s="1133"/>
      <c r="AM12" s="1133"/>
      <c r="AN12" s="1134"/>
      <c r="AO12" s="272" t="s">
        <v>482</v>
      </c>
      <c r="AP12" s="272" t="s">
        <v>482</v>
      </c>
      <c r="AQ12" s="273" t="s">
        <v>482</v>
      </c>
      <c r="AR12" s="274" t="s">
        <v>482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2" t="s">
        <v>484</v>
      </c>
      <c r="AL13" s="1133"/>
      <c r="AM13" s="1133"/>
      <c r="AN13" s="1134"/>
      <c r="AO13" s="272">
        <v>415391</v>
      </c>
      <c r="AP13" s="272">
        <v>2217</v>
      </c>
      <c r="AQ13" s="273">
        <v>2380</v>
      </c>
      <c r="AR13" s="274">
        <v>-6.8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2" t="s">
        <v>485</v>
      </c>
      <c r="AL14" s="1133"/>
      <c r="AM14" s="1133"/>
      <c r="AN14" s="1134"/>
      <c r="AO14" s="272">
        <v>237374</v>
      </c>
      <c r="AP14" s="272">
        <v>1267</v>
      </c>
      <c r="AQ14" s="273">
        <v>1678</v>
      </c>
      <c r="AR14" s="274">
        <v>-24.5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5" t="s">
        <v>486</v>
      </c>
      <c r="AL15" s="1136"/>
      <c r="AM15" s="1136"/>
      <c r="AN15" s="1137"/>
      <c r="AO15" s="272">
        <v>-1088850</v>
      </c>
      <c r="AP15" s="272">
        <v>-5810</v>
      </c>
      <c r="AQ15" s="273">
        <v>-4869</v>
      </c>
      <c r="AR15" s="274">
        <v>19.3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5" t="s">
        <v>177</v>
      </c>
      <c r="AL16" s="1136"/>
      <c r="AM16" s="1136"/>
      <c r="AN16" s="1137"/>
      <c r="AO16" s="272">
        <v>17290845</v>
      </c>
      <c r="AP16" s="272">
        <v>92265</v>
      </c>
      <c r="AQ16" s="273">
        <v>70096</v>
      </c>
      <c r="AR16" s="274">
        <v>31.6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487</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488</v>
      </c>
      <c r="AP20" s="281" t="s">
        <v>489</v>
      </c>
      <c r="AQ20" s="282" t="s">
        <v>490</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8" t="s">
        <v>491</v>
      </c>
      <c r="AL21" s="1139"/>
      <c r="AM21" s="1139"/>
      <c r="AN21" s="1140"/>
      <c r="AO21" s="285">
        <v>8.92</v>
      </c>
      <c r="AP21" s="286">
        <v>6.37</v>
      </c>
      <c r="AQ21" s="287">
        <v>2.5499999999999998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8" t="s">
        <v>492</v>
      </c>
      <c r="AL22" s="1139"/>
      <c r="AM22" s="1139"/>
      <c r="AN22" s="1140"/>
      <c r="AO22" s="290">
        <v>100.6</v>
      </c>
      <c r="AP22" s="291">
        <v>98.4</v>
      </c>
      <c r="AQ22" s="292">
        <v>2.2000000000000002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1" t="s">
        <v>493</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55"/>
    </row>
    <row r="27" spans="1:46" x14ac:dyDescent="0.15">
      <c r="A27" s="297"/>
      <c r="AO27" s="250"/>
      <c r="AP27" s="250"/>
      <c r="AQ27" s="250"/>
      <c r="AR27" s="250"/>
      <c r="AS27" s="250"/>
      <c r="AT27" s="250"/>
    </row>
    <row r="28" spans="1:46" ht="17.25" x14ac:dyDescent="0.15">
      <c r="A28" s="251" t="s">
        <v>494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495</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0" t="s">
        <v>474</v>
      </c>
      <c r="AP30" s="260"/>
      <c r="AQ30" s="261" t="s">
        <v>475</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1"/>
      <c r="AP31" s="266" t="s">
        <v>476</v>
      </c>
      <c r="AQ31" s="267" t="s">
        <v>477</v>
      </c>
      <c r="AR31" s="268" t="s">
        <v>478</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2" t="s">
        <v>496</v>
      </c>
      <c r="AL32" s="1123"/>
      <c r="AM32" s="1123"/>
      <c r="AN32" s="1124"/>
      <c r="AO32" s="300">
        <v>1301385</v>
      </c>
      <c r="AP32" s="300">
        <v>6944</v>
      </c>
      <c r="AQ32" s="301">
        <v>4451</v>
      </c>
      <c r="AR32" s="302">
        <v>56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2" t="s">
        <v>497</v>
      </c>
      <c r="AL33" s="1123"/>
      <c r="AM33" s="1123"/>
      <c r="AN33" s="1124"/>
      <c r="AO33" s="300" t="s">
        <v>482</v>
      </c>
      <c r="AP33" s="300" t="s">
        <v>482</v>
      </c>
      <c r="AQ33" s="301" t="s">
        <v>482</v>
      </c>
      <c r="AR33" s="302" t="s">
        <v>482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2" t="s">
        <v>498</v>
      </c>
      <c r="AL34" s="1123"/>
      <c r="AM34" s="1123"/>
      <c r="AN34" s="1124"/>
      <c r="AO34" s="300">
        <v>290793</v>
      </c>
      <c r="AP34" s="300">
        <v>1552</v>
      </c>
      <c r="AQ34" s="301">
        <v>416</v>
      </c>
      <c r="AR34" s="302">
        <v>273.10000000000002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2" t="s">
        <v>499</v>
      </c>
      <c r="AL35" s="1123"/>
      <c r="AM35" s="1123"/>
      <c r="AN35" s="1124"/>
      <c r="AO35" s="300" t="s">
        <v>482</v>
      </c>
      <c r="AP35" s="300" t="s">
        <v>482</v>
      </c>
      <c r="AQ35" s="301">
        <v>18</v>
      </c>
      <c r="AR35" s="302" t="s">
        <v>482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2" t="s">
        <v>500</v>
      </c>
      <c r="AL36" s="1123"/>
      <c r="AM36" s="1123"/>
      <c r="AN36" s="1124"/>
      <c r="AO36" s="300">
        <v>141563</v>
      </c>
      <c r="AP36" s="300">
        <v>755</v>
      </c>
      <c r="AQ36" s="301">
        <v>532</v>
      </c>
      <c r="AR36" s="302">
        <v>41.9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2" t="s">
        <v>501</v>
      </c>
      <c r="AL37" s="1123"/>
      <c r="AM37" s="1123"/>
      <c r="AN37" s="1124"/>
      <c r="AO37" s="300">
        <v>1058781</v>
      </c>
      <c r="AP37" s="300">
        <v>5650</v>
      </c>
      <c r="AQ37" s="301">
        <v>1760</v>
      </c>
      <c r="AR37" s="302">
        <v>221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5" t="s">
        <v>502</v>
      </c>
      <c r="AL38" s="1126"/>
      <c r="AM38" s="1126"/>
      <c r="AN38" s="1127"/>
      <c r="AO38" s="303" t="s">
        <v>482</v>
      </c>
      <c r="AP38" s="303" t="s">
        <v>482</v>
      </c>
      <c r="AQ38" s="304" t="s">
        <v>482</v>
      </c>
      <c r="AR38" s="292" t="s">
        <v>482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5" t="s">
        <v>503</v>
      </c>
      <c r="AL39" s="1126"/>
      <c r="AM39" s="1126"/>
      <c r="AN39" s="1127"/>
      <c r="AO39" s="300" t="s">
        <v>482</v>
      </c>
      <c r="AP39" s="300" t="s">
        <v>482</v>
      </c>
      <c r="AQ39" s="301">
        <v>-15</v>
      </c>
      <c r="AR39" s="302" t="s">
        <v>482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2" t="s">
        <v>504</v>
      </c>
      <c r="AL40" s="1123"/>
      <c r="AM40" s="1123"/>
      <c r="AN40" s="1124"/>
      <c r="AO40" s="300">
        <v>-1231957</v>
      </c>
      <c r="AP40" s="300">
        <v>-6574</v>
      </c>
      <c r="AQ40" s="301">
        <v>-9977</v>
      </c>
      <c r="AR40" s="302">
        <v>-34.1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8" t="s">
        <v>287</v>
      </c>
      <c r="AL41" s="1129"/>
      <c r="AM41" s="1129"/>
      <c r="AN41" s="1130"/>
      <c r="AO41" s="300">
        <v>1560565</v>
      </c>
      <c r="AP41" s="300">
        <v>8327</v>
      </c>
      <c r="AQ41" s="301">
        <v>-2814</v>
      </c>
      <c r="AR41" s="302">
        <v>-395.9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506</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5" t="s">
        <v>474</v>
      </c>
      <c r="AN49" s="1117" t="s">
        <v>507</v>
      </c>
      <c r="AO49" s="1118"/>
      <c r="AP49" s="1118"/>
      <c r="AQ49" s="1118"/>
      <c r="AR49" s="111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6"/>
      <c r="AN50" s="316" t="s">
        <v>508</v>
      </c>
      <c r="AO50" s="317" t="s">
        <v>509</v>
      </c>
      <c r="AP50" s="318" t="s">
        <v>510</v>
      </c>
      <c r="AQ50" s="319" t="s">
        <v>511</v>
      </c>
      <c r="AR50" s="320" t="s">
        <v>512</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513</v>
      </c>
      <c r="AL51" s="313"/>
      <c r="AM51" s="321">
        <v>34992531</v>
      </c>
      <c r="AN51" s="322">
        <v>205135</v>
      </c>
      <c r="AO51" s="323">
        <v>27.9</v>
      </c>
      <c r="AP51" s="324">
        <v>50465</v>
      </c>
      <c r="AQ51" s="325">
        <v>-2.4</v>
      </c>
      <c r="AR51" s="326">
        <v>30.3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514</v>
      </c>
      <c r="AM52" s="329">
        <v>16713492</v>
      </c>
      <c r="AN52" s="330">
        <v>97979</v>
      </c>
      <c r="AO52" s="331">
        <v>-17</v>
      </c>
      <c r="AP52" s="332">
        <v>34193</v>
      </c>
      <c r="AQ52" s="333">
        <v>-8.1</v>
      </c>
      <c r="AR52" s="334">
        <v>-8.9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515</v>
      </c>
      <c r="AL53" s="313"/>
      <c r="AM53" s="321">
        <v>45090576</v>
      </c>
      <c r="AN53" s="322">
        <v>263043</v>
      </c>
      <c r="AO53" s="323">
        <v>28.2</v>
      </c>
      <c r="AP53" s="324">
        <v>51679</v>
      </c>
      <c r="AQ53" s="325">
        <v>2.4</v>
      </c>
      <c r="AR53" s="326">
        <v>25.8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514</v>
      </c>
      <c r="AM54" s="329">
        <v>28674800</v>
      </c>
      <c r="AN54" s="330">
        <v>167279</v>
      </c>
      <c r="AO54" s="331">
        <v>70.7</v>
      </c>
      <c r="AP54" s="332">
        <v>35132</v>
      </c>
      <c r="AQ54" s="333">
        <v>2.7</v>
      </c>
      <c r="AR54" s="334">
        <v>68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516</v>
      </c>
      <c r="AL55" s="313"/>
      <c r="AM55" s="321">
        <v>42697500</v>
      </c>
      <c r="AN55" s="322">
        <v>245284</v>
      </c>
      <c r="AO55" s="323">
        <v>-6.8</v>
      </c>
      <c r="AP55" s="324">
        <v>49665</v>
      </c>
      <c r="AQ55" s="325">
        <v>-3.9</v>
      </c>
      <c r="AR55" s="326">
        <v>-2.9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514</v>
      </c>
      <c r="AM56" s="329">
        <v>22456195</v>
      </c>
      <c r="AN56" s="330">
        <v>129004</v>
      </c>
      <c r="AO56" s="331">
        <v>-22.9</v>
      </c>
      <c r="AP56" s="332">
        <v>34678</v>
      </c>
      <c r="AQ56" s="333">
        <v>-1.3</v>
      </c>
      <c r="AR56" s="334">
        <v>-21.6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517</v>
      </c>
      <c r="AL57" s="313"/>
      <c r="AM57" s="321">
        <v>54009164</v>
      </c>
      <c r="AN57" s="322">
        <v>305421</v>
      </c>
      <c r="AO57" s="323">
        <v>24.5</v>
      </c>
      <c r="AP57" s="324">
        <v>63439</v>
      </c>
      <c r="AQ57" s="325">
        <v>27.7</v>
      </c>
      <c r="AR57" s="326">
        <v>-3.2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514</v>
      </c>
      <c r="AM58" s="329">
        <v>28505420</v>
      </c>
      <c r="AN58" s="330">
        <v>161198</v>
      </c>
      <c r="AO58" s="331">
        <v>25</v>
      </c>
      <c r="AP58" s="332">
        <v>46463</v>
      </c>
      <c r="AQ58" s="333">
        <v>34</v>
      </c>
      <c r="AR58" s="334">
        <v>-9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518</v>
      </c>
      <c r="AL59" s="313"/>
      <c r="AM59" s="321">
        <v>38482654</v>
      </c>
      <c r="AN59" s="322">
        <v>205346</v>
      </c>
      <c r="AO59" s="323">
        <v>-32.799999999999997</v>
      </c>
      <c r="AP59" s="324">
        <v>60097</v>
      </c>
      <c r="AQ59" s="325">
        <v>-5.3</v>
      </c>
      <c r="AR59" s="326">
        <v>-27.5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514</v>
      </c>
      <c r="AM60" s="329">
        <v>12032335</v>
      </c>
      <c r="AN60" s="330">
        <v>64205</v>
      </c>
      <c r="AO60" s="331">
        <v>-60.2</v>
      </c>
      <c r="AP60" s="332">
        <v>43011</v>
      </c>
      <c r="AQ60" s="333">
        <v>-7.4</v>
      </c>
      <c r="AR60" s="334">
        <v>-52.8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519</v>
      </c>
      <c r="AL61" s="335"/>
      <c r="AM61" s="336">
        <v>43054485</v>
      </c>
      <c r="AN61" s="337">
        <v>244846</v>
      </c>
      <c r="AO61" s="338">
        <v>8.1999999999999993</v>
      </c>
      <c r="AP61" s="339">
        <v>55069</v>
      </c>
      <c r="AQ61" s="340">
        <v>3.7</v>
      </c>
      <c r="AR61" s="326">
        <v>4.5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514</v>
      </c>
      <c r="AM62" s="329">
        <v>21676448</v>
      </c>
      <c r="AN62" s="330">
        <v>123933</v>
      </c>
      <c r="AO62" s="331">
        <v>-0.9</v>
      </c>
      <c r="AP62" s="332">
        <v>38695</v>
      </c>
      <c r="AQ62" s="333">
        <v>4</v>
      </c>
      <c r="AR62" s="334">
        <v>-4.9000000000000004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hnLMb62G4vqNBH3E8UyqoOdYgBBtYH2KAaL5tA4qOUQ0hFUlJHM0kb+qvKm5K6EcJJPbe+Z2i8fCC2Lqml/hcQ==" saltValue="qPPfzqS3jqlngNxQNdf6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election activeCell="BJ76" sqref="BJ76"/>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471</v>
      </c>
    </row>
    <row r="121" spans="125:125" ht="13.5" hidden="1" customHeight="1" x14ac:dyDescent="0.15">
      <c r="DU121" s="247"/>
    </row>
  </sheetData>
  <sheetProtection algorithmName="SHA-512" hashValue="jtcnewgD4QkURzH+3a68uhXiak0alXYwBRsbqCbi/Pd5xW33LclfI2Z78dcciPnmQF55AslrBGQnURJrv5C0BA==" saltValue="3JU0Q6PQIOsFoc/LzNGE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election activeCell="BP116" sqref="BP116"/>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471</v>
      </c>
    </row>
  </sheetData>
  <sheetProtection algorithmName="SHA-512" hashValue="lVXhgMjrKFsS9UQ0j1djVfkpjMoUxK3guiqhD5+XkRCsLEwcvjwrltW1Am3qCUNm5vPJN/PCkiaKBQuDG0z6/A==" saltValue="0DSMHUviiuuThQm9mRYu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70" zoomScaleNormal="7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41" t="s">
        <v>3</v>
      </c>
      <c r="D47" s="1141"/>
      <c r="E47" s="1142"/>
      <c r="F47" s="11">
        <v>52.43</v>
      </c>
      <c r="G47" s="12">
        <v>46.3</v>
      </c>
      <c r="H47" s="12">
        <v>47.14</v>
      </c>
      <c r="I47" s="12">
        <v>45.45</v>
      </c>
      <c r="J47" s="13">
        <v>50.39</v>
      </c>
    </row>
    <row r="48" spans="2:10" ht="57.75" customHeight="1" x14ac:dyDescent="0.15">
      <c r="B48" s="14"/>
      <c r="C48" s="1143" t="s">
        <v>4</v>
      </c>
      <c r="D48" s="1143"/>
      <c r="E48" s="1144"/>
      <c r="F48" s="15">
        <v>3.13</v>
      </c>
      <c r="G48" s="16">
        <v>3.19</v>
      </c>
      <c r="H48" s="16">
        <v>3.33</v>
      </c>
      <c r="I48" s="16">
        <v>3.13</v>
      </c>
      <c r="J48" s="17">
        <v>3.73</v>
      </c>
    </row>
    <row r="49" spans="2:10" ht="57.75" customHeight="1" thickBot="1" x14ac:dyDescent="0.2">
      <c r="B49" s="18"/>
      <c r="C49" s="1145" t="s">
        <v>5</v>
      </c>
      <c r="D49" s="1145"/>
      <c r="E49" s="1146"/>
      <c r="F49" s="19">
        <v>5.96</v>
      </c>
      <c r="G49" s="20" t="s">
        <v>526</v>
      </c>
      <c r="H49" s="20">
        <v>4.43</v>
      </c>
      <c r="I49" s="20">
        <v>5.35</v>
      </c>
      <c r="J49" s="21">
        <v>0.19</v>
      </c>
    </row>
    <row r="50" spans="2:10" x14ac:dyDescent="0.15"/>
  </sheetData>
  <sheetProtection algorithmName="SHA-512" hashValue="b+47xRlhlFiGWZVgAmpEnFkvV09l8T4uqInqBc9YD95MCKOhENaTAM9gel6k/Rz3achjGWiUgcoMtja8Ccfg2w==" saltValue="vfgXd+F6u0dYEP8Y71t9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財政担当係長付-枝村</cp:lastModifiedBy>
  <cp:lastPrinted>2026-03-18T05:37:15Z</cp:lastPrinted>
  <dcterms:created xsi:type="dcterms:W3CDTF">2026-02-23T05:47:52Z</dcterms:created>
  <dcterms:modified xsi:type="dcterms:W3CDTF">2026-03-25T06:38:02Z</dcterms:modified>
  <cp:category/>
</cp:coreProperties>
</file>