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A0D2AE0-4DF9-4588-A7E4-A62DC6BF64C9}" xr6:coauthVersionLast="47" xr6:coauthVersionMax="47" xr10:uidLastSave="{00000000-0000-0000-0000-000000000000}"/>
  <bookViews>
    <workbookView xWindow="-120" yWindow="-120" windowWidth="19410" windowHeight="8850" activeTab="1" xr2:uid="{00000000-000D-0000-FFFF-FFFF00000000}"/>
  </bookViews>
  <sheets>
    <sheet name="（申請書）" sheetId="11" r:id="rId1"/>
    <sheet name="（注文票）" sheetId="14" r:id="rId2"/>
    <sheet name="商品データ" sheetId="15" r:id="rId3"/>
  </sheets>
  <definedNames>
    <definedName name="_xlnm._FilterDatabase" localSheetId="2" hidden="1">商品データ!$B$1:$G$1</definedName>
    <definedName name="_xlnm.Print_Area" localSheetId="0">'（申請書）'!$A$4:$AH$41</definedName>
    <definedName name="_xlnm.Print_Area" localSheetId="1">'（注文票）'!$A$4:$AI$34</definedName>
    <definedName name="_xlnm.Print_Area" localSheetId="2">商品データ!$A$1:$G$105</definedName>
    <definedName name="_xlnm.Print_Titles" localSheetId="0">'（申請書）'!#REF!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14" l="1"/>
  <c r="AB15" i="14"/>
  <c r="E15" i="14"/>
  <c r="J13" i="14"/>
  <c r="O43" i="14" s="1"/>
  <c r="AB11" i="14"/>
  <c r="J12" i="14"/>
  <c r="AB8" i="14"/>
  <c r="Y22" i="14"/>
  <c r="AF22" i="14" s="1"/>
  <c r="Y23" i="14"/>
  <c r="AF23" i="14" s="1"/>
  <c r="Y24" i="14"/>
  <c r="AF24" i="14" s="1"/>
  <c r="Y25" i="14"/>
  <c r="AF25" i="14" s="1"/>
  <c r="Y26" i="14"/>
  <c r="AF26" i="14" s="1"/>
  <c r="Y27" i="14"/>
  <c r="Y28" i="14"/>
  <c r="AF28" i="14" s="1"/>
  <c r="V22" i="14"/>
  <c r="V23" i="14"/>
  <c r="V24" i="14"/>
  <c r="V25" i="14"/>
  <c r="V26" i="14"/>
  <c r="V27" i="14"/>
  <c r="V28" i="14"/>
  <c r="D22" i="14"/>
  <c r="D23" i="14"/>
  <c r="D24" i="14"/>
  <c r="D25" i="14"/>
  <c r="D26" i="14"/>
  <c r="D27" i="14"/>
  <c r="D28" i="14"/>
  <c r="AF27" i="14"/>
  <c r="Y21" i="14"/>
  <c r="AF21" i="14" s="1"/>
  <c r="V21" i="14"/>
  <c r="D21" i="14"/>
  <c r="Q15" i="14"/>
  <c r="O39" i="14"/>
  <c r="O45" i="14"/>
  <c r="O44" i="14"/>
  <c r="O42" i="14"/>
  <c r="P42" i="14" s="1"/>
  <c r="O41" i="14"/>
  <c r="O40" i="14"/>
  <c r="O38" i="14"/>
  <c r="AB29" i="14"/>
  <c r="A6" i="14"/>
  <c r="P41" i="14" l="1"/>
  <c r="AF29" i="14"/>
  <c r="O46" i="14" l="1"/>
  <c r="P45" i="14" s="1"/>
  <c r="AJ29" i="14"/>
  <c r="P46" i="14" l="1"/>
  <c r="P38" i="14"/>
  <c r="P44" i="14"/>
  <c r="P39" i="14"/>
  <c r="P40" i="14"/>
  <c r="P43" i="14"/>
  <c r="L36" i="14" l="1"/>
  <c r="Y2" i="14" s="1"/>
  <c r="R49" i="11" l="1"/>
  <c r="R47" i="11"/>
  <c r="R46" i="11"/>
  <c r="R55" i="11" l="1"/>
  <c r="R54" i="11"/>
  <c r="R53" i="11"/>
  <c r="R52" i="11"/>
  <c r="R51" i="11"/>
  <c r="R50" i="11"/>
  <c r="R48" i="11"/>
  <c r="S46" i="11"/>
  <c r="S47" i="11" l="1"/>
  <c r="S49" i="11"/>
  <c r="S51" i="11"/>
  <c r="S53" i="11"/>
  <c r="S55" i="11"/>
  <c r="S48" i="11"/>
  <c r="S50" i="11"/>
  <c r="S52" i="11"/>
  <c r="S54" i="11"/>
  <c r="O43" i="11" l="1"/>
  <c r="V3" i="11" s="1"/>
</calcChain>
</file>

<file path=xl/sharedStrings.xml><?xml version="1.0" encoding="utf-8"?>
<sst xmlns="http://schemas.openxmlformats.org/spreadsheetml/2006/main" count="606" uniqueCount="263">
  <si>
    <t>紙おむつ等支給申請書</t>
    <rPh sb="0" eb="1">
      <t>カミ</t>
    </rPh>
    <rPh sb="4" eb="5">
      <t>トウ</t>
    </rPh>
    <rPh sb="5" eb="7">
      <t>シキュウ</t>
    </rPh>
    <rPh sb="7" eb="10">
      <t>シンセイショ</t>
    </rPh>
    <phoneticPr fontId="4"/>
  </si>
  <si>
    <t>受給希望</t>
    <rPh sb="0" eb="2">
      <t>ジュキュウ</t>
    </rPh>
    <rPh sb="2" eb="4">
      <t>キボウ</t>
    </rPh>
    <phoneticPr fontId="4"/>
  </si>
  <si>
    <t>要介護認定結果</t>
    <rPh sb="0" eb="1">
      <t>ヨウ</t>
    </rPh>
    <rPh sb="1" eb="3">
      <t>カイゴ</t>
    </rPh>
    <rPh sb="3" eb="5">
      <t>ニンテイ</t>
    </rPh>
    <rPh sb="5" eb="7">
      <t>ケッカ</t>
    </rPh>
    <phoneticPr fontId="4"/>
  </si>
  <si>
    <t>主に介助
している方</t>
    <rPh sb="0" eb="1">
      <t>オモ</t>
    </rPh>
    <rPh sb="2" eb="4">
      <t>カイジョ</t>
    </rPh>
    <rPh sb="9" eb="10">
      <t>カタ</t>
    </rPh>
    <phoneticPr fontId="4"/>
  </si>
  <si>
    <t>続柄</t>
    <rPh sb="0" eb="2">
      <t>ゾクガラ</t>
    </rPh>
    <phoneticPr fontId="4"/>
  </si>
  <si>
    <t>電話</t>
    <rPh sb="0" eb="2">
      <t>デンワ</t>
    </rPh>
    <phoneticPr fontId="4"/>
  </si>
  <si>
    <t>生活保護法に基づく
一時扶助</t>
    <rPh sb="0" eb="2">
      <t>セイカツ</t>
    </rPh>
    <rPh sb="2" eb="5">
      <t>ホゴホウ</t>
    </rPh>
    <rPh sb="6" eb="7">
      <t>モト</t>
    </rPh>
    <rPh sb="10" eb="12">
      <t>イチジ</t>
    </rPh>
    <rPh sb="12" eb="14">
      <t>フジョ</t>
    </rPh>
    <phoneticPr fontId="4"/>
  </si>
  <si>
    <t>配達希望先</t>
    <rPh sb="0" eb="2">
      <t>ハイタツ</t>
    </rPh>
    <rPh sb="2" eb="4">
      <t>キボウ</t>
    </rPh>
    <rPh sb="4" eb="5">
      <t>サキ</t>
    </rPh>
    <phoneticPr fontId="4"/>
  </si>
  <si>
    <t>　（宛先）中央区長</t>
    <phoneticPr fontId="3"/>
  </si>
  <si>
    <t>おむつ　使用者</t>
    <rPh sb="4" eb="7">
      <t>シヨウシャ</t>
    </rPh>
    <phoneticPr fontId="3"/>
  </si>
  <si>
    <t>ふりがな</t>
    <phoneticPr fontId="3"/>
  </si>
  <si>
    <t>氏　名</t>
    <rPh sb="0" eb="1">
      <t>シ</t>
    </rPh>
    <rPh sb="2" eb="3">
      <t>ナ</t>
    </rPh>
    <phoneticPr fontId="3"/>
  </si>
  <si>
    <t>年　齢</t>
    <rPh sb="0" eb="1">
      <t>ネン</t>
    </rPh>
    <rPh sb="2" eb="3">
      <t>トシ</t>
    </rPh>
    <phoneticPr fontId="3"/>
  </si>
  <si>
    <t>備考</t>
    <rPh sb="0" eb="2">
      <t>ビコウ</t>
    </rPh>
    <phoneticPr fontId="3"/>
  </si>
  <si>
    <t>認定番号</t>
    <rPh sb="0" eb="4">
      <t>ニンテイバンゴウ</t>
    </rPh>
    <phoneticPr fontId="3"/>
  </si>
  <si>
    <t>基本番号</t>
    <rPh sb="0" eb="4">
      <t>キホンバンゴウ</t>
    </rPh>
    <phoneticPr fontId="3"/>
  </si>
  <si>
    <t>氏名</t>
    <rPh sb="0" eb="2">
      <t>シメイ</t>
    </rPh>
    <phoneticPr fontId="3"/>
  </si>
  <si>
    <t>事業所名</t>
    <rPh sb="0" eb="4">
      <t>ジギョウショメイ</t>
    </rPh>
    <phoneticPr fontId="3"/>
  </si>
  <si>
    <t>住所</t>
    <rPh sb="0" eb="2">
      <t>ジュウショ</t>
    </rPh>
    <phoneticPr fontId="3"/>
  </si>
  <si>
    <t>電話</t>
    <rPh sb="0" eb="2">
      <t>デンワ</t>
    </rPh>
    <phoneticPr fontId="3"/>
  </si>
  <si>
    <t>　同意事項　（※　必ずご確認ください。）</t>
    <phoneticPr fontId="3"/>
  </si>
  <si>
    <t>続柄</t>
    <rPh sb="0" eb="2">
      <t>ツヅキガラ</t>
    </rPh>
    <phoneticPr fontId="3"/>
  </si>
  <si>
    <t>中央区</t>
    <rPh sb="0" eb="3">
      <t>チュウオウク</t>
    </rPh>
    <phoneticPr fontId="3"/>
  </si>
  <si>
    <t>　紙おむつ等の支給が必要であるため、下記のとおり申請します。</t>
    <phoneticPr fontId="4"/>
  </si>
  <si>
    <t>現在の状況</t>
    <rPh sb="0" eb="2">
      <t>ゲンザイ</t>
    </rPh>
    <rPh sb="3" eb="5">
      <t>ジョウキョウ</t>
    </rPh>
    <phoneticPr fontId="4"/>
  </si>
  <si>
    <t>本人の状況</t>
    <rPh sb="0" eb="2">
      <t>ホンニン</t>
    </rPh>
    <rPh sb="3" eb="5">
      <t>ジョウキョウ</t>
    </rPh>
    <phoneticPr fontId="4"/>
  </si>
  <si>
    <t>生年月日</t>
    <rPh sb="0" eb="2">
      <t>セイネン</t>
    </rPh>
    <rPh sb="2" eb="4">
      <t>ガッピ</t>
    </rPh>
    <phoneticPr fontId="3"/>
  </si>
  <si>
    <t>電話番号</t>
    <rPh sb="0" eb="4">
      <t>デンワバンゴウ</t>
    </rPh>
    <phoneticPr fontId="3"/>
  </si>
  <si>
    <t>　注）おむつ使用者及び世帯主の氏名は、本人が自署してください。ただし、成年被後見人等である場合にあっては、本人に代わって法定代理人が署名することができます。</t>
    <rPh sb="6" eb="9">
      <t>シヨウシャ</t>
    </rPh>
    <rPh sb="9" eb="10">
      <t>オヨ</t>
    </rPh>
    <rPh sb="11" eb="14">
      <t>セタイヌシ</t>
    </rPh>
    <rPh sb="60" eb="61">
      <t>ホウ</t>
    </rPh>
    <phoneticPr fontId="3"/>
  </si>
  <si>
    <t>世帯主
氏　名</t>
    <rPh sb="0" eb="3">
      <t>セタイヌシ</t>
    </rPh>
    <rPh sb="4" eb="5">
      <t>シ</t>
    </rPh>
    <rPh sb="6" eb="7">
      <t>ナ</t>
    </rPh>
    <phoneticPr fontId="3"/>
  </si>
  <si>
    <t>氏名又は
施設等名</t>
    <rPh sb="0" eb="2">
      <t>シメイ</t>
    </rPh>
    <rPh sb="2" eb="3">
      <t>マタ</t>
    </rPh>
    <rPh sb="5" eb="7">
      <t>シセツ</t>
    </rPh>
    <rPh sb="7" eb="8">
      <t>トウ</t>
    </rPh>
    <rPh sb="8" eb="9">
      <t>メイ</t>
    </rPh>
    <phoneticPr fontId="3"/>
  </si>
  <si>
    <t>別記</t>
    <phoneticPr fontId="3"/>
  </si>
  <si>
    <t>第１号様式（第５条関係）</t>
    <phoneticPr fontId="3"/>
  </si>
  <si>
    <t>記</t>
    <rPh sb="0" eb="1">
      <t>キ</t>
    </rPh>
    <phoneticPr fontId="3"/>
  </si>
  <si>
    <t>申請手続をした方（おむつ使用者と同じ場合は不要）</t>
    <rPh sb="0" eb="2">
      <t>シンセイ</t>
    </rPh>
    <rPh sb="2" eb="4">
      <t>テツヅ</t>
    </rPh>
    <rPh sb="7" eb="8">
      <t>カタ</t>
    </rPh>
    <rPh sb="12" eb="15">
      <t>シヨウシャ</t>
    </rPh>
    <rPh sb="16" eb="17">
      <t>オナ</t>
    </rPh>
    <rPh sb="18" eb="20">
      <t>バアイ</t>
    </rPh>
    <rPh sb="21" eb="23">
      <t>フヨウ</t>
    </rPh>
    <phoneticPr fontId="3"/>
  </si>
  <si>
    <t>以下、該当する□内に✓印を付けてください。</t>
    <rPh sb="0" eb="2">
      <t>イカ</t>
    </rPh>
    <rPh sb="3" eb="5">
      <t>ガイトウ</t>
    </rPh>
    <rPh sb="8" eb="9">
      <t>ナイ</t>
    </rPh>
    <rPh sb="11" eb="12">
      <t>シルシ</t>
    </rPh>
    <rPh sb="13" eb="14">
      <t>ツ</t>
    </rPh>
    <phoneticPr fontId="4"/>
  </si>
  <si>
    <t>　なお、私及び世帯主は、当サービスを利用するに当たり以下の同意事項を確認し、同意します。</t>
    <rPh sb="5" eb="6">
      <t>オヨ</t>
    </rPh>
    <rPh sb="7" eb="10">
      <t>セタイヌシ</t>
    </rPh>
    <rPh sb="26" eb="28">
      <t>イカ</t>
    </rPh>
    <phoneticPr fontId="3"/>
  </si>
  <si>
    <t>１　当サービスの利用に係る審査及び利用者負担区分の決定のため、当サービスの支給決定を受けている間は、世帯員
　全員の住民票、介護保険及び所得に関する情報並びに介護保険料段階に関する情報（所得に関する情報を公簿等で確
　認できない場合に限る。）を公簿等で確認すること。また、必要に応じておとしより相談センター、介護支援専門員
　から受給者に関する情報の提供を受けること。　　　
２　適切なサービスを提供するため、おとしより相談センター、介護支援専門員及びサービス委託業者から受給者に関
　する情報の提供を受けること並びにこれらの者に当該情報を提供すること。
３　当申請書に記載した内容に変更が生じたとき、又は当サービスの受給対象とならない状況となったときは、速やか
　に紙おむつ等受給者異動（消滅）届により届出をすること。
４　虚偽の申請により当サービスを利用したときは、支給決定の取消しを受けること。</t>
    <rPh sb="37" eb="39">
      <t>シキュウ</t>
    </rPh>
    <rPh sb="83" eb="84">
      <t>リョウ</t>
    </rPh>
    <rPh sb="126" eb="128">
      <t>カクニン</t>
    </rPh>
    <rPh sb="165" eb="168">
      <t>ジュキュウシャ</t>
    </rPh>
    <rPh sb="169" eb="170">
      <t>カン</t>
    </rPh>
    <rPh sb="236" eb="239">
      <t>ジュキュウシャ</t>
    </rPh>
    <rPh sb="270" eb="272">
      <t>テイキョウ</t>
    </rPh>
    <rPh sb="301" eb="302">
      <t>マタ</t>
    </rPh>
    <rPh sb="309" eb="311">
      <t>ジュキュウ</t>
    </rPh>
    <rPh sb="328" eb="329">
      <t>スミ</t>
    </rPh>
    <rPh sb="352" eb="353">
      <t>トドケ</t>
    </rPh>
    <rPh sb="385" eb="387">
      <t>シキュウ</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</si>
  <si>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</si>
  <si>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</si>
  <si>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</si>
  <si>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</si>
  <si>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紙おむつ</t>
    <rPh sb="0" eb="1">
      <t>カミ</t>
    </rPh>
    <phoneticPr fontId="3"/>
  </si>
  <si>
    <t>在宅</t>
    <rPh sb="0" eb="2">
      <t>ザイタク</t>
    </rPh>
    <phoneticPr fontId="3"/>
  </si>
  <si>
    <t>入院等</t>
    <rPh sb="0" eb="3">
      <t>ニュウイントウ</t>
    </rPh>
    <phoneticPr fontId="3"/>
  </si>
  <si>
    <t>常時寝たきり</t>
    <rPh sb="0" eb="3">
      <t>ジョウジネ</t>
    </rPh>
    <phoneticPr fontId="3"/>
  </si>
  <si>
    <t xml:space="preserve"> ※　常時寝たきり又は認知症でない場合は、利用対象外となります。</t>
    <rPh sb="17" eb="19">
      <t>バアイ</t>
    </rPh>
    <phoneticPr fontId="3"/>
  </si>
  <si>
    <t>認知症</t>
    <rPh sb="0" eb="3">
      <t>ニンチショウ</t>
    </rPh>
    <phoneticPr fontId="3"/>
  </si>
  <si>
    <t>氏名</t>
    <rPh sb="0" eb="1">
      <t>シ</t>
    </rPh>
    <rPh sb="1" eb="2">
      <t>メイ</t>
    </rPh>
    <phoneticPr fontId="4"/>
  </si>
  <si>
    <t>住所</t>
    <rPh sb="0" eb="1">
      <t>ジュウ</t>
    </rPh>
    <rPh sb="1" eb="2">
      <t>ショ</t>
    </rPh>
    <phoneticPr fontId="4"/>
  </si>
  <si>
    <t>受給している</t>
    <rPh sb="0" eb="2">
      <t>ジュキュウ</t>
    </rPh>
    <phoneticPr fontId="3"/>
  </si>
  <si>
    <t>受給していない</t>
    <rPh sb="0" eb="2">
      <t>ジュキュウ</t>
    </rPh>
    <phoneticPr fontId="3"/>
  </si>
  <si>
    <t>おむつ使用者の自宅</t>
    <rPh sb="3" eb="6">
      <t>シヨウシャ</t>
    </rPh>
    <rPh sb="7" eb="9">
      <t>ジタク</t>
    </rPh>
    <phoneticPr fontId="3"/>
  </si>
  <si>
    <t>以下の配達先を希望します。</t>
    <rPh sb="0" eb="2">
      <t>イカ</t>
    </rPh>
    <rPh sb="3" eb="6">
      <t>ハイタツサキ</t>
    </rPh>
    <rPh sb="7" eb="9">
      <t>キボウ</t>
    </rPh>
    <phoneticPr fontId="3"/>
  </si>
  <si>
    <t>歳</t>
    <rPh sb="0" eb="1">
      <t>サイ</t>
    </rPh>
    <phoneticPr fontId="3"/>
  </si>
  <si>
    <t>日</t>
    <rPh sb="0" eb="1">
      <t>ヒ</t>
    </rPh>
    <phoneticPr fontId="3"/>
  </si>
  <si>
    <t>月</t>
    <rPh sb="0" eb="1">
      <t>ガツ</t>
    </rPh>
    <phoneticPr fontId="3"/>
  </si>
  <si>
    <t>年</t>
    <rPh sb="0" eb="1">
      <t>ネン</t>
    </rPh>
    <phoneticPr fontId="3"/>
  </si>
  <si>
    <t>日</t>
    <rPh sb="0" eb="1">
      <t>ニチ</t>
    </rPh>
    <phoneticPr fontId="3"/>
  </si>
  <si>
    <t xml:space="preserve">※未(誤)入力の項目 </t>
    <rPh sb="3" eb="4">
      <t>ゴ</t>
    </rPh>
    <phoneticPr fontId="3"/>
  </si>
  <si>
    <t xml:space="preserve">※未(誤)入力の必須項目 </t>
  </si>
  <si>
    <t>…必要項目を入力・該当に☑</t>
    <rPh sb="1" eb="5">
      <t>ヒツヨウコウモク</t>
    </rPh>
    <rPh sb="6" eb="8">
      <t>ニュウリョク</t>
    </rPh>
    <rPh sb="9" eb="11">
      <t>ガイトウ</t>
    </rPh>
    <phoneticPr fontId="4"/>
  </si>
  <si>
    <r>
      <t>…</t>
    </r>
    <r>
      <rPr>
        <sz val="12"/>
        <color rgb="FFFF0000"/>
        <rFont val="HG丸ｺﾞｼｯｸM-PRO"/>
        <family val="3"/>
        <charset val="128"/>
      </rPr>
      <t>【入力不可】</t>
    </r>
    <r>
      <rPr>
        <sz val="12"/>
        <rFont val="HG丸ｺﾞｼｯｸM-PRO"/>
        <family val="3"/>
        <charset val="128"/>
      </rPr>
      <t>印刷後、申請者等氏名を</t>
    </r>
    <r>
      <rPr>
        <u/>
        <sz val="12"/>
        <rFont val="HG丸ｺﾞｼｯｸM-PRO"/>
        <family val="3"/>
        <charset val="128"/>
      </rPr>
      <t>自署</t>
    </r>
    <r>
      <rPr>
        <sz val="11"/>
        <rFont val="HG丸ｺﾞｼｯｸM-PRO"/>
        <family val="3"/>
        <charset val="128"/>
      </rPr>
      <t/>
    </r>
    <rPh sb="2" eb="6">
      <t>ニュウリョクフカ</t>
    </rPh>
    <rPh sb="7" eb="10">
      <t>インサツゴ</t>
    </rPh>
    <rPh sb="11" eb="14">
      <t>シンセイシャ</t>
    </rPh>
    <rPh sb="14" eb="15">
      <t>トウ</t>
    </rPh>
    <rPh sb="15" eb="17">
      <t>シメイ</t>
    </rPh>
    <rPh sb="18" eb="20">
      <t>ジショ</t>
    </rPh>
    <phoneticPr fontId="4"/>
  </si>
  <si>
    <t>↓各欄の○×判定</t>
    <rPh sb="1" eb="2">
      <t>カク</t>
    </rPh>
    <rPh sb="2" eb="3">
      <t>ラン</t>
    </rPh>
    <rPh sb="6" eb="8">
      <t>ハンテイ</t>
    </rPh>
    <phoneticPr fontId="4"/>
  </si>
  <si>
    <t>全て入力された場合"○"</t>
    <rPh sb="0" eb="1">
      <t>スベ</t>
    </rPh>
    <rPh sb="2" eb="4">
      <t>ニュウリョク</t>
    </rPh>
    <rPh sb="7" eb="9">
      <t>バアイ</t>
    </rPh>
    <phoneticPr fontId="4"/>
  </si>
  <si>
    <t>どちらか１つ選択した場合"○"</t>
    <rPh sb="6" eb="8">
      <t>センタク</t>
    </rPh>
    <rPh sb="10" eb="12">
      <t>バアイ</t>
    </rPh>
    <phoneticPr fontId="3"/>
  </si>
  <si>
    <t>☑が1つだけ入力された場合"○"、重複・未入力"×"</t>
    <rPh sb="6" eb="8">
      <t>ニュウリョク</t>
    </rPh>
    <rPh sb="11" eb="13">
      <t>バアイ</t>
    </rPh>
    <rPh sb="17" eb="19">
      <t>チョウフク</t>
    </rPh>
    <rPh sb="20" eb="23">
      <t>ミニュウリョク</t>
    </rPh>
    <phoneticPr fontId="4"/>
  </si>
  <si>
    <t>１つ以上☑入力がある場合"○"、未入力"×"</t>
    <rPh sb="2" eb="4">
      <t>イジョウ</t>
    </rPh>
    <rPh sb="5" eb="7">
      <t>ニュウリョク</t>
    </rPh>
    <rPh sb="10" eb="12">
      <t>バアイ</t>
    </rPh>
    <rPh sb="16" eb="19">
      <t>ミニュウリョク</t>
    </rPh>
    <phoneticPr fontId="4"/>
  </si>
  <si>
    <t>受給希望＝「紙おむつ」の場合：入力必須（「☑自宅」のみ又は「☑以下…」かつ各欄入力ありの場合"○")、「おむつ代」の場合：未入力のみ"○"</t>
    <rPh sb="0" eb="4">
      <t>ジュキュウキボウ</t>
    </rPh>
    <rPh sb="6" eb="7">
      <t>カミ</t>
    </rPh>
    <rPh sb="12" eb="14">
      <t>バアイ</t>
    </rPh>
    <rPh sb="15" eb="17">
      <t>ニュウリョク</t>
    </rPh>
    <rPh sb="17" eb="19">
      <t>ヒッス</t>
    </rPh>
    <rPh sb="22" eb="24">
      <t>ジタク</t>
    </rPh>
    <rPh sb="27" eb="28">
      <t>マタ</t>
    </rPh>
    <rPh sb="31" eb="33">
      <t>イカ</t>
    </rPh>
    <rPh sb="37" eb="38">
      <t>カク</t>
    </rPh>
    <rPh sb="38" eb="39">
      <t>ラン</t>
    </rPh>
    <rPh sb="39" eb="41">
      <t>ニュウリョク</t>
    </rPh>
    <rPh sb="44" eb="46">
      <t>バアイ</t>
    </rPh>
    <rPh sb="55" eb="56">
      <t>ダイ</t>
    </rPh>
    <rPh sb="58" eb="60">
      <t>バアイ</t>
    </rPh>
    <rPh sb="61" eb="64">
      <t>ミニュウリョク</t>
    </rPh>
    <phoneticPr fontId="3"/>
  </si>
  <si>
    <t>受給希望＝「紙おむつ」の場合："○",「おむつ代」の場合：「☑入院等」の場合のみ"○"</t>
    <rPh sb="0" eb="4">
      <t>ジュキュウキボウ</t>
    </rPh>
    <rPh sb="6" eb="7">
      <t>カミ</t>
    </rPh>
    <rPh sb="12" eb="14">
      <t>バアイ</t>
    </rPh>
    <rPh sb="23" eb="24">
      <t>ダイ</t>
    </rPh>
    <rPh sb="26" eb="28">
      <t>バアイ</t>
    </rPh>
    <rPh sb="31" eb="34">
      <t>ニュウイントウ</t>
    </rPh>
    <rPh sb="36" eb="38">
      <t>バアイ</t>
    </rPh>
    <phoneticPr fontId="4"/>
  </si>
  <si>
    <t>氏名が入力された場合"○"</t>
    <rPh sb="0" eb="2">
      <t>シメイ</t>
    </rPh>
    <rPh sb="3" eb="5">
      <t>ニュウリョク</t>
    </rPh>
    <rPh sb="8" eb="10">
      <t>バアイ</t>
    </rPh>
    <phoneticPr fontId="4"/>
  </si>
  <si>
    <t>区処理欄</t>
    <rPh sb="0" eb="4">
      <t>クショリラン</t>
    </rPh>
    <phoneticPr fontId="3"/>
  </si>
  <si>
    <t>課・非</t>
    <rPh sb="0" eb="1">
      <t>カ</t>
    </rPh>
    <rPh sb="2" eb="3">
      <t>ヒ</t>
    </rPh>
    <phoneticPr fontId="3"/>
  </si>
  <si>
    <t>◇◆◇◆◇注文票は、コピー等してお使いください。◇◆◇◆◇</t>
  </si>
  <si>
    <t>タイプ</t>
    <phoneticPr fontId="4"/>
  </si>
  <si>
    <t>M</t>
  </si>
  <si>
    <t>L</t>
  </si>
  <si>
    <t>LL</t>
  </si>
  <si>
    <t>ユニ・チャーム</t>
  </si>
  <si>
    <t>S</t>
  </si>
  <si>
    <t>Ｓ</t>
    <phoneticPr fontId="4"/>
  </si>
  <si>
    <t>ＬＬ</t>
    <phoneticPr fontId="4"/>
  </si>
  <si>
    <t>M-L</t>
  </si>
  <si>
    <t>L-LL</t>
  </si>
  <si>
    <t>大王製紙</t>
  </si>
  <si>
    <t>申請日欄、</t>
    <rPh sb="0" eb="3">
      <t>シンセイビ</t>
    </rPh>
    <rPh sb="3" eb="4">
      <t>ラン</t>
    </rPh>
    <phoneticPr fontId="3"/>
  </si>
  <si>
    <t>おむつ使用者欄、</t>
    <rPh sb="3" eb="6">
      <t>シヨウシャ</t>
    </rPh>
    <rPh sb="6" eb="7">
      <t>ラン</t>
    </rPh>
    <phoneticPr fontId="3"/>
  </si>
  <si>
    <t>受給希望欄、</t>
  </si>
  <si>
    <t>要介護認定結果欄、</t>
  </si>
  <si>
    <t>現在の状況欄、</t>
  </si>
  <si>
    <t>本人の状況欄、</t>
  </si>
  <si>
    <t>主に介助…欄、</t>
  </si>
  <si>
    <t>生活保護法…欄、</t>
  </si>
  <si>
    <t>配達希望先欄、</t>
  </si>
  <si>
    <t>※おむつ代は入院等で指定おむつがある場合のみ選択可、</t>
    <rPh sb="4" eb="5">
      <t>ダイ</t>
    </rPh>
    <rPh sb="6" eb="9">
      <t>ニュウイントウ</t>
    </rPh>
    <rPh sb="10" eb="12">
      <t>シテイ</t>
    </rPh>
    <rPh sb="18" eb="20">
      <t>バアイ</t>
    </rPh>
    <rPh sb="22" eb="24">
      <t>センタク</t>
    </rPh>
    <rPh sb="24" eb="25">
      <t>カ</t>
    </rPh>
    <phoneticPr fontId="3"/>
  </si>
  <si>
    <t>※未(誤)入力の項目</t>
    <rPh sb="3" eb="4">
      <t>ゴ</t>
    </rPh>
    <phoneticPr fontId="3"/>
  </si>
  <si>
    <t>中央区高齢者紙おむつ注文票</t>
    <phoneticPr fontId="4"/>
  </si>
  <si>
    <t>新規申請時用</t>
  </si>
  <si>
    <t>対象者</t>
    <rPh sb="0" eb="3">
      <t>タイショウシャ</t>
    </rPh>
    <phoneticPr fontId="4"/>
  </si>
  <si>
    <t>住　　　　所
(おむつ使用者）</t>
    <rPh sb="0" eb="1">
      <t>ジュウ</t>
    </rPh>
    <rPh sb="5" eb="6">
      <t>ショ</t>
    </rPh>
    <rPh sb="11" eb="14">
      <t>シヨウシャ</t>
    </rPh>
    <phoneticPr fontId="4"/>
  </si>
  <si>
    <t>〒</t>
    <phoneticPr fontId="4"/>
  </si>
  <si>
    <t>本人
電話</t>
    <rPh sb="0" eb="2">
      <t>ホンニン</t>
    </rPh>
    <rPh sb="3" eb="5">
      <t>デンワ</t>
    </rPh>
    <phoneticPr fontId="4"/>
  </si>
  <si>
    <t>中央区</t>
    <rPh sb="0" eb="3">
      <t>チュウオウク</t>
    </rPh>
    <phoneticPr fontId="4"/>
  </si>
  <si>
    <t>配　送　先</t>
    <rPh sb="0" eb="1">
      <t>クバ</t>
    </rPh>
    <rPh sb="2" eb="3">
      <t>ソウ</t>
    </rPh>
    <rPh sb="4" eb="5">
      <t>サキ</t>
    </rPh>
    <phoneticPr fontId="4"/>
  </si>
  <si>
    <t>上記に同じ</t>
    <phoneticPr fontId="4"/>
  </si>
  <si>
    <t>その他（以下にご記入ください）</t>
    <phoneticPr fontId="4"/>
  </si>
  <si>
    <t>※区内以外は、
別途配送料がかかります
（病院・有料老人ホーム等含む）</t>
  </si>
  <si>
    <t>〒</t>
  </si>
  <si>
    <t>配送先
電話</t>
    <rPh sb="0" eb="3">
      <t>ハイソウサキ</t>
    </rPh>
    <rPh sb="4" eb="6">
      <t>デンワ</t>
    </rPh>
    <phoneticPr fontId="4"/>
  </si>
  <si>
    <t>ふりがな</t>
    <phoneticPr fontId="4"/>
  </si>
  <si>
    <t>おむつ
認定番号</t>
    <rPh sb="4" eb="6">
      <t>ニンテイ</t>
    </rPh>
    <rPh sb="6" eb="8">
      <t>バンゴウ</t>
    </rPh>
    <phoneticPr fontId="4"/>
  </si>
  <si>
    <t>※区使用欄</t>
    <rPh sb="1" eb="2">
      <t>ク</t>
    </rPh>
    <rPh sb="2" eb="5">
      <t>シヨウラン</t>
    </rPh>
    <phoneticPr fontId="4"/>
  </si>
  <si>
    <t>氏　　　　名</t>
    <rPh sb="0" eb="1">
      <t>シ</t>
    </rPh>
    <rPh sb="5" eb="6">
      <t>メイ</t>
    </rPh>
    <phoneticPr fontId="4"/>
  </si>
  <si>
    <t>注文者
氏名</t>
    <rPh sb="0" eb="3">
      <t>チュウモンシャ</t>
    </rPh>
    <rPh sb="4" eb="6">
      <t>シメイ</t>
    </rPh>
    <phoneticPr fontId="4"/>
  </si>
  <si>
    <r>
      <t xml:space="preserve">続柄
</t>
    </r>
    <r>
      <rPr>
        <sz val="10"/>
        <rFont val="HG丸ｺﾞｼｯｸM-PRO"/>
        <family val="3"/>
        <charset val="128"/>
      </rPr>
      <t>(または事業所名)</t>
    </r>
    <rPh sb="0" eb="2">
      <t>ツヅキガラ</t>
    </rPh>
    <rPh sb="7" eb="10">
      <t>ジギョウショ</t>
    </rPh>
    <rPh sb="10" eb="11">
      <t>メイ</t>
    </rPh>
    <phoneticPr fontId="4"/>
  </si>
  <si>
    <t>注文者
電話</t>
    <rPh sb="0" eb="3">
      <t>チュウモンシャ</t>
    </rPh>
    <rPh sb="4" eb="6">
      <t>デンワ</t>
    </rPh>
    <phoneticPr fontId="4"/>
  </si>
  <si>
    <t>配達希望事項
（希望がある場合、以下の
注意事項をご確認いただき
ご記入ください。）</t>
    <rPh sb="0" eb="2">
      <t>ハイタツ</t>
    </rPh>
    <rPh sb="2" eb="4">
      <t>キボウ</t>
    </rPh>
    <rPh sb="4" eb="6">
      <t>ジコウ</t>
    </rPh>
    <rPh sb="8" eb="10">
      <t>キボウ</t>
    </rPh>
    <rPh sb="13" eb="15">
      <t>バアイ</t>
    </rPh>
    <rPh sb="16" eb="18">
      <t>イカ</t>
    </rPh>
    <rPh sb="20" eb="24">
      <t>チュウイジコウ</t>
    </rPh>
    <rPh sb="26" eb="28">
      <t>カクニン</t>
    </rPh>
    <rPh sb="34" eb="36">
      <t>キニュウ</t>
    </rPh>
    <phoneticPr fontId="4"/>
  </si>
  <si>
    <t>口座振替
(自動引き落とし)
※ゆうちょ銀行のみ</t>
    <rPh sb="0" eb="2">
      <t>コウザ</t>
    </rPh>
    <rPh sb="2" eb="4">
      <t>フリカエ</t>
    </rPh>
    <rPh sb="6" eb="8">
      <t>ジドウ</t>
    </rPh>
    <rPh sb="8" eb="9">
      <t>ヒ</t>
    </rPh>
    <rPh sb="10" eb="11">
      <t>オ</t>
    </rPh>
    <rPh sb="20" eb="22">
      <t>ギンコウ</t>
    </rPh>
    <phoneticPr fontId="4"/>
  </si>
  <si>
    <t>希望する</t>
    <rPh sb="0" eb="2">
      <t>キボウ</t>
    </rPh>
    <phoneticPr fontId="4"/>
  </si>
  <si>
    <t>※口座の登録完了までは代引き
　となります。
※初回の配達時に口座振替登録
　用紙を同封します。</t>
    <phoneticPr fontId="4"/>
  </si>
  <si>
    <t>　※特定の曜日・時間指定は不可（平日休日・午前午後の指定は可能）。
　※置き配・宅配BOXの利用には口座振替の登録が必要です。
　※天候や交通状況によっては希望に添えない場合がございます。</t>
    <rPh sb="21" eb="25">
      <t>ゴゼンゴゴ</t>
    </rPh>
    <rPh sb="26" eb="28">
      <t>シテイ</t>
    </rPh>
    <rPh sb="29" eb="31">
      <t>カノウ</t>
    </rPh>
    <phoneticPr fontId="4"/>
  </si>
  <si>
    <r>
      <t>◎以下の注意事項にご注意いただき、商品をお選びの上、ご記入ください。
　※今年度の「中央区高齢者紙おむつ等支給事業のご案内」から</t>
    </r>
    <r>
      <rPr>
        <b/>
        <u val="double"/>
        <sz val="18"/>
        <color rgb="FFFF0000"/>
        <rFont val="HG丸ｺﾞｼｯｸM-PRO"/>
        <family val="3"/>
        <charset val="128"/>
      </rPr>
      <t>40点以上</t>
    </r>
    <r>
      <rPr>
        <sz val="16"/>
        <rFont val="HG丸ｺﾞｼｯｸM-PRO"/>
        <family val="3"/>
        <charset val="128"/>
      </rPr>
      <t>で商品をお選びください。
　　なお、</t>
    </r>
    <r>
      <rPr>
        <u/>
        <sz val="16"/>
        <color rgb="FFFF0000"/>
        <rFont val="HG丸ｺﾞｼｯｸM-PRO"/>
        <family val="3"/>
        <charset val="128"/>
      </rPr>
      <t>７0点を超えて</t>
    </r>
    <r>
      <rPr>
        <u/>
        <sz val="16"/>
        <rFont val="HG丸ｺﾞｼｯｸM-PRO"/>
        <family val="3"/>
        <charset val="128"/>
      </rPr>
      <t>ご注文した場合、超過分は自己負担</t>
    </r>
    <r>
      <rPr>
        <sz val="16"/>
        <rFont val="HG丸ｺﾞｼｯｸM-PRO"/>
        <family val="3"/>
        <charset val="128"/>
      </rPr>
      <t>になります。
　※３か月以上「保管期間切れ」や「受取拒否」が続く場合、配達を休止させていただく場合があります。
　　また、おむつ等が</t>
    </r>
    <r>
      <rPr>
        <u/>
        <sz val="16"/>
        <color rgb="FFFF0000"/>
        <rFont val="HG丸ｺﾞｼｯｸM-PRO"/>
        <family val="3"/>
        <charset val="128"/>
      </rPr>
      <t>不要</t>
    </r>
    <r>
      <rPr>
        <sz val="16"/>
        <rFont val="HG丸ｺﾞｼｯｸM-PRO"/>
        <family val="3"/>
        <charset val="128"/>
      </rPr>
      <t>となったときや、</t>
    </r>
    <r>
      <rPr>
        <u/>
        <sz val="16"/>
        <color rgb="FFFF0000"/>
        <rFont val="HG丸ｺﾞｼｯｸM-PRO"/>
        <family val="3"/>
        <charset val="128"/>
      </rPr>
      <t>在庫過多</t>
    </r>
    <r>
      <rPr>
        <sz val="16"/>
        <rFont val="HG丸ｺﾞｼｯｸM-PRO"/>
        <family val="3"/>
        <charset val="128"/>
      </rPr>
      <t>の場合は</t>
    </r>
    <r>
      <rPr>
        <u/>
        <sz val="16"/>
        <color rgb="FFFF0000"/>
        <rFont val="HG丸ｺﾞｼｯｸM-PRO"/>
        <family val="3"/>
        <charset val="128"/>
      </rPr>
      <t>その旨ご連絡ください</t>
    </r>
    <r>
      <rPr>
        <sz val="16"/>
        <rFont val="HG丸ｺﾞｼｯｸM-PRO"/>
        <family val="3"/>
        <charset val="128"/>
      </rPr>
      <t>。</t>
    </r>
    <rPh sb="1" eb="3">
      <t>イカ</t>
    </rPh>
    <rPh sb="4" eb="8">
      <t>チュウイジコウ</t>
    </rPh>
    <rPh sb="10" eb="12">
      <t>チュウイ</t>
    </rPh>
    <rPh sb="17" eb="19">
      <t>ショウヒン</t>
    </rPh>
    <rPh sb="21" eb="22">
      <t>エラ</t>
    </rPh>
    <rPh sb="24" eb="25">
      <t>ウエ</t>
    </rPh>
    <rPh sb="27" eb="29">
      <t>キニュウ</t>
    </rPh>
    <rPh sb="37" eb="40">
      <t>コンネンド</t>
    </rPh>
    <rPh sb="42" eb="45">
      <t>チュウオウク</t>
    </rPh>
    <rPh sb="45" eb="48">
      <t>コウレイシャ</t>
    </rPh>
    <rPh sb="48" eb="49">
      <t>カミ</t>
    </rPh>
    <rPh sb="52" eb="53">
      <t>ナド</t>
    </rPh>
    <rPh sb="53" eb="55">
      <t>シキュウ</t>
    </rPh>
    <rPh sb="55" eb="57">
      <t>ジギョウ</t>
    </rPh>
    <rPh sb="59" eb="61">
      <t>アンナイ</t>
    </rPh>
    <rPh sb="66" eb="69">
      <t>テンイジョウ</t>
    </rPh>
    <rPh sb="70" eb="72">
      <t>ショウヒン</t>
    </rPh>
    <rPh sb="74" eb="75">
      <t>エラ</t>
    </rPh>
    <rPh sb="121" eb="122">
      <t>ゲツ</t>
    </rPh>
    <rPh sb="122" eb="124">
      <t>イジョウ</t>
    </rPh>
    <rPh sb="125" eb="130">
      <t>ホカンキカンギ</t>
    </rPh>
    <rPh sb="134" eb="135">
      <t>ウ</t>
    </rPh>
    <rPh sb="135" eb="136">
      <t>ト</t>
    </rPh>
    <rPh sb="136" eb="138">
      <t>キョヒ</t>
    </rPh>
    <rPh sb="140" eb="141">
      <t>ツヅ</t>
    </rPh>
    <rPh sb="142" eb="144">
      <t>バアイ</t>
    </rPh>
    <rPh sb="145" eb="147">
      <t>ハイタツ</t>
    </rPh>
    <rPh sb="148" eb="150">
      <t>キュウシ</t>
    </rPh>
    <rPh sb="157" eb="159">
      <t>バアイ</t>
    </rPh>
    <rPh sb="174" eb="175">
      <t>ナド</t>
    </rPh>
    <rPh sb="176" eb="178">
      <t>フヨウ</t>
    </rPh>
    <rPh sb="186" eb="188">
      <t>ザイコ</t>
    </rPh>
    <rPh sb="188" eb="190">
      <t>カタ</t>
    </rPh>
    <rPh sb="191" eb="193">
      <t>バアイ</t>
    </rPh>
    <rPh sb="196" eb="197">
      <t>ムネ</t>
    </rPh>
    <rPh sb="198" eb="200">
      <t>レンラク</t>
    </rPh>
    <phoneticPr fontId="4"/>
  </si>
  <si>
    <t>識別番号</t>
    <rPh sb="0" eb="2">
      <t>シキベツ</t>
    </rPh>
    <rPh sb="2" eb="4">
      <t>バンゴウ</t>
    </rPh>
    <phoneticPr fontId="4"/>
  </si>
  <si>
    <t>商品名</t>
    <rPh sb="0" eb="3">
      <t>ショウヒンメイ</t>
    </rPh>
    <phoneticPr fontId="4"/>
  </si>
  <si>
    <t>サイズ</t>
    <phoneticPr fontId="4"/>
  </si>
  <si>
    <t>１袋点数</t>
    <rPh sb="1" eb="2">
      <t>フクロ</t>
    </rPh>
    <rPh sb="2" eb="4">
      <t>テンスウ</t>
    </rPh>
    <phoneticPr fontId="4"/>
  </si>
  <si>
    <t>注文袋数</t>
    <rPh sb="0" eb="2">
      <t>チュウモン</t>
    </rPh>
    <rPh sb="2" eb="3">
      <t>フクロ</t>
    </rPh>
    <rPh sb="3" eb="4">
      <t>スウ</t>
    </rPh>
    <phoneticPr fontId="4"/>
  </si>
  <si>
    <t>点数</t>
    <rPh sb="0" eb="2">
      <t>テンスウ</t>
    </rPh>
    <phoneticPr fontId="4"/>
  </si>
  <si>
    <t>点</t>
    <rPh sb="0" eb="1">
      <t>テン</t>
    </rPh>
    <phoneticPr fontId="4"/>
  </si>
  <si>
    <t>袋</t>
    <rPh sb="0" eb="1">
      <t>フクロ</t>
    </rPh>
    <phoneticPr fontId="4"/>
  </si>
  <si>
    <t>合計</t>
    <rPh sb="0" eb="2">
      <t>ゴウケイ</t>
    </rPh>
    <phoneticPr fontId="4"/>
  </si>
  <si>
    <t>商品変更・休止に関するお問い合わせ：白十字販売株式会社　おむつ相談係　</t>
    <rPh sb="0" eb="2">
      <t>ショウヒン</t>
    </rPh>
    <rPh sb="2" eb="4">
      <t>ヘンコウ</t>
    </rPh>
    <rPh sb="5" eb="7">
      <t>キュウシ</t>
    </rPh>
    <rPh sb="8" eb="9">
      <t>カン</t>
    </rPh>
    <rPh sb="12" eb="13">
      <t>ト</t>
    </rPh>
    <rPh sb="14" eb="15">
      <t>ア</t>
    </rPh>
    <rPh sb="18" eb="21">
      <t>ハクジュウジ</t>
    </rPh>
    <rPh sb="21" eb="23">
      <t>ハンバイ</t>
    </rPh>
    <rPh sb="23" eb="27">
      <t>カブシキガイシャ</t>
    </rPh>
    <rPh sb="31" eb="33">
      <t>ソウダン</t>
    </rPh>
    <rPh sb="33" eb="34">
      <t>カカリ</t>
    </rPh>
    <phoneticPr fontId="4"/>
  </si>
  <si>
    <t>FAX　０３－５９５０－６２５３　　　TEL　０１２０－１５７－２９０</t>
    <phoneticPr fontId="4"/>
  </si>
  <si>
    <t>※区使用欄</t>
    <rPh sb="1" eb="2">
      <t>ク</t>
    </rPh>
    <rPh sb="2" eb="4">
      <t>シヨウ</t>
    </rPh>
    <rPh sb="4" eb="5">
      <t>ラン</t>
    </rPh>
    <phoneticPr fontId="4"/>
  </si>
  <si>
    <t>令和　　年度　　　月分新規</t>
    <rPh sb="0" eb="2">
      <t>レイワ</t>
    </rPh>
    <rPh sb="4" eb="6">
      <t>ネンド</t>
    </rPh>
    <rPh sb="6" eb="8">
      <t>ヘイネンド</t>
    </rPh>
    <rPh sb="9" eb="10">
      <t>ガツ</t>
    </rPh>
    <rPh sb="10" eb="11">
      <t>ブン</t>
    </rPh>
    <rPh sb="11" eb="13">
      <t>シンキ</t>
    </rPh>
    <phoneticPr fontId="4"/>
  </si>
  <si>
    <t>自己負担</t>
    <rPh sb="0" eb="2">
      <t>ジコ</t>
    </rPh>
    <rPh sb="2" eb="4">
      <t>フタン</t>
    </rPh>
    <phoneticPr fontId="4"/>
  </si>
  <si>
    <t>おむつ使用者住所、</t>
    <rPh sb="3" eb="6">
      <t>シヨウシャ</t>
    </rPh>
    <rPh sb="6" eb="8">
      <t>ジュウショ</t>
    </rPh>
    <phoneticPr fontId="3"/>
  </si>
  <si>
    <t>本人電話番号、</t>
    <rPh sb="0" eb="4">
      <t>ホンニンデンワ</t>
    </rPh>
    <rPh sb="4" eb="6">
      <t>バンゴウ</t>
    </rPh>
    <phoneticPr fontId="3"/>
  </si>
  <si>
    <t>入力された場合"○"</t>
    <rPh sb="0" eb="2">
      <t>ニュウリョク</t>
    </rPh>
    <rPh sb="5" eb="7">
      <t>バアイ</t>
    </rPh>
    <phoneticPr fontId="4"/>
  </si>
  <si>
    <t>配送先チェック、</t>
    <rPh sb="0" eb="3">
      <t>ハイソウサキ</t>
    </rPh>
    <phoneticPr fontId="4"/>
  </si>
  <si>
    <t>☑をどちらか１つ選択した場合"○"、重複・未入力"×"</t>
    <rPh sb="8" eb="10">
      <t>センタク</t>
    </rPh>
    <rPh sb="12" eb="14">
      <t>バアイ</t>
    </rPh>
    <rPh sb="18" eb="20">
      <t>チョウフク</t>
    </rPh>
    <rPh sb="21" eb="24">
      <t>ミニュウリョク</t>
    </rPh>
    <phoneticPr fontId="4"/>
  </si>
  <si>
    <t>配送先住所、</t>
    <rPh sb="0" eb="3">
      <t>ハイソウサキ</t>
    </rPh>
    <rPh sb="3" eb="5">
      <t>ジュウショ</t>
    </rPh>
    <phoneticPr fontId="4"/>
  </si>
  <si>
    <t>その他にチェックがあるとき、全て入力された場合"○"</t>
    <rPh sb="2" eb="3">
      <t>タ</t>
    </rPh>
    <rPh sb="14" eb="15">
      <t>スベ</t>
    </rPh>
    <rPh sb="16" eb="18">
      <t>ニュウリョク</t>
    </rPh>
    <rPh sb="21" eb="23">
      <t>バアイ</t>
    </rPh>
    <phoneticPr fontId="3"/>
  </si>
  <si>
    <t>配送電話番号、</t>
    <rPh sb="0" eb="2">
      <t>ハイソウ</t>
    </rPh>
    <rPh sb="2" eb="4">
      <t>デンワ</t>
    </rPh>
    <rPh sb="4" eb="6">
      <t>バンゴウ</t>
    </rPh>
    <phoneticPr fontId="4"/>
  </si>
  <si>
    <t>その他にチェックがあるとき、入力された場合"○"</t>
    <rPh sb="2" eb="3">
      <t>タ</t>
    </rPh>
    <rPh sb="14" eb="16">
      <t>ニュウリョク</t>
    </rPh>
    <rPh sb="19" eb="21">
      <t>バアイ</t>
    </rPh>
    <phoneticPr fontId="3"/>
  </si>
  <si>
    <t>おむつ使用者氏名、</t>
    <rPh sb="3" eb="6">
      <t>シヨウシャ</t>
    </rPh>
    <rPh sb="6" eb="8">
      <t>シメイ</t>
    </rPh>
    <phoneticPr fontId="3"/>
  </si>
  <si>
    <t>注文者情報、</t>
    <rPh sb="0" eb="3">
      <t>チュウモンシャ</t>
    </rPh>
    <rPh sb="3" eb="5">
      <t>ジョウホウ</t>
    </rPh>
    <phoneticPr fontId="3"/>
  </si>
  <si>
    <t>注文内容、</t>
    <rPh sb="0" eb="4">
      <t>チュウモンナイヨウ</t>
    </rPh>
    <phoneticPr fontId="4"/>
  </si>
  <si>
    <t>識別番号・注文袋数どちらかのみ入力した場合"×"、どちらも入力・未入力"○"</t>
    <rPh sb="0" eb="4">
      <t>シキベツバンゴウ</t>
    </rPh>
    <rPh sb="5" eb="9">
      <t>チュウモンフクロスウ</t>
    </rPh>
    <rPh sb="15" eb="17">
      <t>ニュウリョク</t>
    </rPh>
    <rPh sb="19" eb="21">
      <t>バアイ</t>
    </rPh>
    <rPh sb="29" eb="31">
      <t>ニュウリョク</t>
    </rPh>
    <rPh sb="32" eb="35">
      <t>ミニュウリョク</t>
    </rPh>
    <phoneticPr fontId="4"/>
  </si>
  <si>
    <t>注文点数、</t>
    <rPh sb="0" eb="2">
      <t>チュウモン</t>
    </rPh>
    <rPh sb="2" eb="4">
      <t>テンスウ</t>
    </rPh>
    <phoneticPr fontId="4"/>
  </si>
  <si>
    <t>40点以上なら"○"</t>
    <rPh sb="2" eb="3">
      <t>テン</t>
    </rPh>
    <rPh sb="3" eb="5">
      <t>イジョウ</t>
    </rPh>
    <phoneticPr fontId="4"/>
  </si>
  <si>
    <t>識別
番号</t>
    <rPh sb="0" eb="2">
      <t>シキベツ</t>
    </rPh>
    <rPh sb="3" eb="5">
      <t>バンゴウ</t>
    </rPh>
    <phoneticPr fontId="47"/>
  </si>
  <si>
    <t>メーカー</t>
    <phoneticPr fontId="4"/>
  </si>
  <si>
    <t>ｻｲｽﾞ</t>
    <phoneticPr fontId="4"/>
  </si>
  <si>
    <t>入数</t>
    <rPh sb="0" eb="1">
      <t>イ</t>
    </rPh>
    <phoneticPr fontId="4"/>
  </si>
  <si>
    <t>頁</t>
    <rPh sb="0" eb="1">
      <t>ページ</t>
    </rPh>
    <phoneticPr fontId="47"/>
  </si>
  <si>
    <t>順</t>
    <rPh sb="0" eb="1">
      <t>ジュン</t>
    </rPh>
    <phoneticPr fontId="47"/>
  </si>
  <si>
    <t>パンツ型</t>
    <rPh sb="3" eb="4">
      <t>カタ</t>
    </rPh>
    <phoneticPr fontId="4"/>
  </si>
  <si>
    <t>白十字</t>
    <rPh sb="0" eb="3">
      <t>ハクジュウジ</t>
    </rPh>
    <phoneticPr fontId="4"/>
  </si>
  <si>
    <t>サルバ やわ楽パンツ</t>
  </si>
  <si>
    <t>S</t>
    <phoneticPr fontId="48"/>
  </si>
  <si>
    <t>M</t>
    <phoneticPr fontId="48"/>
  </si>
  <si>
    <t>L</t>
    <phoneticPr fontId="48"/>
  </si>
  <si>
    <t>LL</t>
    <phoneticPr fontId="48"/>
  </si>
  <si>
    <t>サルバ やわ楽パンツ安心うす型</t>
    <rPh sb="6" eb="7">
      <t>ラク</t>
    </rPh>
    <rPh sb="10" eb="12">
      <t>アンシン</t>
    </rPh>
    <rPh sb="14" eb="15">
      <t>ガタ</t>
    </rPh>
    <phoneticPr fontId="4"/>
  </si>
  <si>
    <t>M-L</t>
    <phoneticPr fontId="49"/>
  </si>
  <si>
    <t>L-LL</t>
    <phoneticPr fontId="49"/>
  </si>
  <si>
    <t>サルバ やわ楽パンツしっかり長時間</t>
    <rPh sb="6" eb="7">
      <t>ラク</t>
    </rPh>
    <rPh sb="14" eb="17">
      <t>チョウジカン</t>
    </rPh>
    <phoneticPr fontId="4"/>
  </si>
  <si>
    <t>PUパンツタイプ</t>
    <phoneticPr fontId="4"/>
  </si>
  <si>
    <t>XL</t>
    <phoneticPr fontId="4"/>
  </si>
  <si>
    <t>ユニ・チャーム</t>
    <phoneticPr fontId="4"/>
  </si>
  <si>
    <t>ライフリー 超うす型下着感覚パンツ</t>
  </si>
  <si>
    <t>ライフリー うす型軽快パンツ</t>
  </si>
  <si>
    <t>ライフリー リハビリパンツ</t>
  </si>
  <si>
    <t>Ｍ</t>
    <phoneticPr fontId="4"/>
  </si>
  <si>
    <t>Ｌ</t>
    <phoneticPr fontId="4"/>
  </si>
  <si>
    <t>ライフリー パッドなしでも長時間安心パンツ</t>
  </si>
  <si>
    <t>S</t>
    <phoneticPr fontId="49"/>
  </si>
  <si>
    <t>LL</t>
    <phoneticPr fontId="47"/>
  </si>
  <si>
    <t>大王製紙</t>
    <rPh sb="0" eb="4">
      <t>ダイオウセイシ</t>
    </rPh>
    <phoneticPr fontId="49"/>
  </si>
  <si>
    <t>アテント Ｒケアうす型さらさらパンツ</t>
  </si>
  <si>
    <t>日本製紙
クレシア</t>
    <rPh sb="0" eb="2">
      <t>ニホン</t>
    </rPh>
    <rPh sb="2" eb="4">
      <t>セイシ</t>
    </rPh>
    <phoneticPr fontId="4"/>
  </si>
  <si>
    <t>肌ケアアクティ うす型パンツ消臭抗菌プラス</t>
    <rPh sb="0" eb="1">
      <t>ハダ</t>
    </rPh>
    <phoneticPr fontId="49"/>
  </si>
  <si>
    <t>アクティ におわないのは良いパンツレギュラー</t>
    <rPh sb="12" eb="13">
      <t>ヨ</t>
    </rPh>
    <phoneticPr fontId="4"/>
  </si>
  <si>
    <t>アクティ におわないのは良いパンツスーパー</t>
  </si>
  <si>
    <t>花王</t>
    <phoneticPr fontId="49"/>
  </si>
  <si>
    <t>リリーフ パンツタイプ上げ下げらくらくうす型パンツ</t>
    <rPh sb="11" eb="12">
      <t>ア</t>
    </rPh>
    <rPh sb="13" eb="14">
      <t>サ</t>
    </rPh>
    <phoneticPr fontId="4"/>
  </si>
  <si>
    <t>リリーフ パンツタイプ上げ下げらくらく長時間パンツ</t>
    <rPh sb="11" eb="12">
      <t>ア</t>
    </rPh>
    <rPh sb="13" eb="14">
      <t>サ</t>
    </rPh>
    <phoneticPr fontId="4"/>
  </si>
  <si>
    <t>光洋</t>
    <rPh sb="0" eb="1">
      <t>ヒカリ</t>
    </rPh>
    <rPh sb="1" eb="2">
      <t>ヨウ</t>
    </rPh>
    <phoneticPr fontId="47"/>
  </si>
  <si>
    <t>オンリーワンケア前後フリーパンツ</t>
    <rPh sb="8" eb="10">
      <t>ゼンゴ</t>
    </rPh>
    <phoneticPr fontId="4"/>
  </si>
  <si>
    <t>テープ型</t>
    <rPh sb="3" eb="4">
      <t>カタ</t>
    </rPh>
    <phoneticPr fontId="4"/>
  </si>
  <si>
    <t>白十字</t>
    <rPh sb="0" eb="1">
      <t>ハク</t>
    </rPh>
    <rPh sb="1" eb="3">
      <t>ジュウジ</t>
    </rPh>
    <phoneticPr fontId="4"/>
  </si>
  <si>
    <t>応援介護あて楽テープ止め</t>
    <phoneticPr fontId="49"/>
  </si>
  <si>
    <t>M</t>
    <phoneticPr fontId="49"/>
  </si>
  <si>
    <t>L</t>
    <phoneticPr fontId="49"/>
  </si>
  <si>
    <t>サルバ 安心Ｗフィット</t>
    <rPh sb="4" eb="6">
      <t>アンシン</t>
    </rPh>
    <phoneticPr fontId="4"/>
  </si>
  <si>
    <t>S-M</t>
    <phoneticPr fontId="49"/>
  </si>
  <si>
    <t>サルバ 安心Ｗフィット(10枚入)</t>
    <rPh sb="4" eb="6">
      <t>アンシン</t>
    </rPh>
    <rPh sb="14" eb="15">
      <t>マイ</t>
    </rPh>
    <rPh sb="15" eb="16">
      <t>イ</t>
    </rPh>
    <phoneticPr fontId="4"/>
  </si>
  <si>
    <t>サルバ 安心Ｗフィット(30枚入)</t>
    <rPh sb="4" eb="6">
      <t>アンシン</t>
    </rPh>
    <rPh sb="14" eb="16">
      <t>マイイ</t>
    </rPh>
    <phoneticPr fontId="4"/>
  </si>
  <si>
    <t>サルバ 安心Ｗフィット(9枚入)</t>
    <rPh sb="4" eb="6">
      <t>アンシン</t>
    </rPh>
    <rPh sb="13" eb="14">
      <t>マイ</t>
    </rPh>
    <rPh sb="14" eb="15">
      <t>イ</t>
    </rPh>
    <phoneticPr fontId="4"/>
  </si>
  <si>
    <t>サルバ 安心Ｗフィット(26枚入)</t>
    <rPh sb="4" eb="6">
      <t>アンシン</t>
    </rPh>
    <rPh sb="14" eb="16">
      <t>マイイ</t>
    </rPh>
    <phoneticPr fontId="4"/>
  </si>
  <si>
    <t>サルバ 強力吸収テープ止め</t>
    <rPh sb="4" eb="6">
      <t>キョウリョク</t>
    </rPh>
    <rPh sb="6" eb="8">
      <t>キュウシュウ</t>
    </rPh>
    <rPh sb="11" eb="12">
      <t>ド</t>
    </rPh>
    <phoneticPr fontId="4"/>
  </si>
  <si>
    <t>ライフリー 横モレあんしんテープ止め</t>
  </si>
  <si>
    <t>ライフリー のびーるフィットうす型軽快テープ止め</t>
  </si>
  <si>
    <t>SM</t>
  </si>
  <si>
    <t>アテント 背モレ・横モレも防ぐテープ式</t>
  </si>
  <si>
    <t>パッド型</t>
    <rPh sb="3" eb="4">
      <t>ガタ</t>
    </rPh>
    <phoneticPr fontId="4"/>
  </si>
  <si>
    <t>-</t>
    <phoneticPr fontId="4"/>
  </si>
  <si>
    <t>サルバ 尿とりパッドスーパー（男性用）</t>
    <rPh sb="4" eb="5">
      <t>ニョウ</t>
    </rPh>
    <rPh sb="15" eb="18">
      <t>ダンセイヨウ</t>
    </rPh>
    <phoneticPr fontId="4"/>
  </si>
  <si>
    <t>サルバ 尿とりパッドスーパー（女性用）</t>
    <rPh sb="4" eb="5">
      <t>ニョウ</t>
    </rPh>
    <rPh sb="15" eb="17">
      <t>ジョセイ</t>
    </rPh>
    <rPh sb="17" eb="18">
      <t>ヨウ</t>
    </rPh>
    <phoneticPr fontId="4"/>
  </si>
  <si>
    <t>サルバ 尿吸収シート(補助パッド)</t>
    <rPh sb="4" eb="5">
      <t>ニョウ</t>
    </rPh>
    <rPh sb="5" eb="7">
      <t>キュウシュウ</t>
    </rPh>
    <rPh sb="11" eb="13">
      <t>ホジョ</t>
    </rPh>
    <phoneticPr fontId="4"/>
  </si>
  <si>
    <t>サルバ あて楽パッドスーパーワイド長時間</t>
    <rPh sb="6" eb="7">
      <t>ラク</t>
    </rPh>
    <rPh sb="17" eb="20">
      <t>チョウジカン</t>
    </rPh>
    <phoneticPr fontId="4"/>
  </si>
  <si>
    <t>サルバ あて楽パッド朝まで1枚【夜用】</t>
    <rPh sb="6" eb="7">
      <t>ラク</t>
    </rPh>
    <rPh sb="10" eb="11">
      <t>アサ</t>
    </rPh>
    <rPh sb="14" eb="15">
      <t>マイ</t>
    </rPh>
    <phoneticPr fontId="4"/>
  </si>
  <si>
    <t>サルバ あて楽パッド朝まで1枚【夜用スーパー】</t>
    <rPh sb="6" eb="7">
      <t>ラク</t>
    </rPh>
    <rPh sb="10" eb="11">
      <t>アサ</t>
    </rPh>
    <rPh sb="14" eb="15">
      <t>マイ</t>
    </rPh>
    <phoneticPr fontId="4"/>
  </si>
  <si>
    <t>サルバ あて楽パッド朝まで1枚【強力吸収】</t>
    <phoneticPr fontId="47"/>
  </si>
  <si>
    <t>ライフリー 長時間安心さらさらパッド</t>
  </si>
  <si>
    <t>ライフリー 一晩中あんしん尿とりパッド【夜用】</t>
    <phoneticPr fontId="49"/>
  </si>
  <si>
    <t>ライフリー 一晩中あんしん尿とりパッド【夜用スーパー】</t>
    <rPh sb="20" eb="22">
      <t>ヨルヨウ</t>
    </rPh>
    <phoneticPr fontId="47"/>
  </si>
  <si>
    <t>ライフリー 一晩中あんしん尿とりパッド【超スーパー】</t>
    <phoneticPr fontId="49"/>
  </si>
  <si>
    <t>大王製紙</t>
    <rPh sb="0" eb="2">
      <t>ダイオウ</t>
    </rPh>
    <rPh sb="2" eb="4">
      <t>セイシ</t>
    </rPh>
    <phoneticPr fontId="4"/>
  </si>
  <si>
    <t>アテント 軟便安心パッド</t>
    <rPh sb="5" eb="6">
      <t>ナン</t>
    </rPh>
    <rPh sb="6" eb="7">
      <t>ベン</t>
    </rPh>
    <rPh sb="7" eb="9">
      <t>アンシン</t>
    </rPh>
    <phoneticPr fontId="4"/>
  </si>
  <si>
    <t>アテント 夜１枚安心パッド【多いタイプ】</t>
    <phoneticPr fontId="47"/>
  </si>
  <si>
    <t>アテント 夜１枚安心パッド【特に多いタイプ】</t>
    <phoneticPr fontId="49"/>
  </si>
  <si>
    <t>アクティ 尿取りパッド 昼用・長時間</t>
    <phoneticPr fontId="47"/>
  </si>
  <si>
    <t>イワツキ</t>
    <phoneticPr fontId="4"/>
  </si>
  <si>
    <t>安心夜用パッド</t>
    <rPh sb="0" eb="2">
      <t>アンシン</t>
    </rPh>
    <rPh sb="2" eb="4">
      <t>ヨルヨウ</t>
    </rPh>
    <phoneticPr fontId="4"/>
  </si>
  <si>
    <t>サルバ 紙パンツ用やわ楽パッド【2回吸収】</t>
    <rPh sb="4" eb="5">
      <t>カミ</t>
    </rPh>
    <rPh sb="8" eb="9">
      <t>ヨウ</t>
    </rPh>
    <rPh sb="11" eb="12">
      <t>ラク</t>
    </rPh>
    <rPh sb="18" eb="20">
      <t>キュウシュウ</t>
    </rPh>
    <phoneticPr fontId="49"/>
  </si>
  <si>
    <t>サルバ 紙パンツ用やわ楽パッド【4回吸収】</t>
    <rPh sb="4" eb="5">
      <t>カミ</t>
    </rPh>
    <rPh sb="8" eb="9">
      <t>ヨウ</t>
    </rPh>
    <rPh sb="11" eb="12">
      <t>ラク</t>
    </rPh>
    <rPh sb="18" eb="20">
      <t>キュウシュウ</t>
    </rPh>
    <phoneticPr fontId="49"/>
  </si>
  <si>
    <t>ライフリー ズレずに安心紙パンツ専用尿とりパッドコンパクト</t>
    <rPh sb="10" eb="12">
      <t>アンシン</t>
    </rPh>
    <rPh sb="12" eb="13">
      <t>カミ</t>
    </rPh>
    <rPh sb="16" eb="18">
      <t>センヨウ</t>
    </rPh>
    <rPh sb="18" eb="19">
      <t>ニョウ</t>
    </rPh>
    <phoneticPr fontId="47"/>
  </si>
  <si>
    <t>ライフリー ズレずに安心紙パンツ専用尿とりパッド【昼用】</t>
    <rPh sb="10" eb="12">
      <t>アンシン</t>
    </rPh>
    <rPh sb="12" eb="13">
      <t>カミ</t>
    </rPh>
    <rPh sb="16" eb="18">
      <t>センヨウ</t>
    </rPh>
    <rPh sb="18" eb="19">
      <t>ニョウ</t>
    </rPh>
    <phoneticPr fontId="4"/>
  </si>
  <si>
    <t>ライフリー ズレずに安心紙パンツ専用尿とりパッド【夜用スーパー】</t>
    <phoneticPr fontId="49"/>
  </si>
  <si>
    <t>ライフリー ズレずに安心紙パンツ専用尿とりパッド【6回吸収】</t>
    <rPh sb="10" eb="12">
      <t>アンシン</t>
    </rPh>
    <rPh sb="12" eb="13">
      <t>カミ</t>
    </rPh>
    <rPh sb="16" eb="18">
      <t>センヨウ</t>
    </rPh>
    <rPh sb="18" eb="19">
      <t>ニョウ</t>
    </rPh>
    <rPh sb="26" eb="29">
      <t>カイキュウシュウ</t>
    </rPh>
    <phoneticPr fontId="47"/>
  </si>
  <si>
    <t>ライフリー ズレずに安心紙パンツ専用尿とりパッド【8回吸収】</t>
    <rPh sb="10" eb="12">
      <t>アンシン</t>
    </rPh>
    <rPh sb="12" eb="13">
      <t>カミ</t>
    </rPh>
    <rPh sb="16" eb="18">
      <t>センヨウ</t>
    </rPh>
    <rPh sb="18" eb="19">
      <t>ニョウ</t>
    </rPh>
    <phoneticPr fontId="47"/>
  </si>
  <si>
    <t>サルバ さらさらケアパッド【少・中量用】</t>
    <rPh sb="14" eb="15">
      <t>ショウ</t>
    </rPh>
    <rPh sb="16" eb="17">
      <t>ナカ</t>
    </rPh>
    <rPh sb="17" eb="18">
      <t>リョウ</t>
    </rPh>
    <rPh sb="18" eb="19">
      <t>ヨウ</t>
    </rPh>
    <phoneticPr fontId="47"/>
  </si>
  <si>
    <t>サルバ さらさらケアパッド【中量用】</t>
    <rPh sb="14" eb="15">
      <t>ナカ</t>
    </rPh>
    <rPh sb="15" eb="16">
      <t>リョウ</t>
    </rPh>
    <rPh sb="16" eb="17">
      <t>ヨウ</t>
    </rPh>
    <phoneticPr fontId="47"/>
  </si>
  <si>
    <t>サルバ さらさらケアパッド【長時間用】</t>
    <rPh sb="14" eb="18">
      <t>チョウジカンヨウ</t>
    </rPh>
    <phoneticPr fontId="47"/>
  </si>
  <si>
    <t>サルバ さらさらケアパッド【夜・長時間用】</t>
    <rPh sb="14" eb="15">
      <t>ヨル</t>
    </rPh>
    <rPh sb="16" eb="20">
      <t>チョウジカンヨウ</t>
    </rPh>
    <phoneticPr fontId="47"/>
  </si>
  <si>
    <t>ライフリー さわやかパッド【男性用】</t>
    <phoneticPr fontId="48"/>
  </si>
  <si>
    <t>ライフリー さわやかパッド【安心の中量用】</t>
    <phoneticPr fontId="48"/>
  </si>
  <si>
    <t>ライフリー さわやかパッド【多い時でも安心用】</t>
    <phoneticPr fontId="48"/>
  </si>
  <si>
    <t>ライフリー さわやかパッド【長時間・夜でも安心用】</t>
    <phoneticPr fontId="48"/>
  </si>
  <si>
    <t>パンツ型
(布）</t>
    <rPh sb="3" eb="4">
      <t>カタ</t>
    </rPh>
    <rPh sb="6" eb="7">
      <t>ヌノ</t>
    </rPh>
    <phoneticPr fontId="4"/>
  </si>
  <si>
    <t>サルバ おしりピッタリパンツ（ピンクベージュ）</t>
  </si>
  <si>
    <t>L</t>
    <phoneticPr fontId="4"/>
  </si>
  <si>
    <t>LL</t>
    <phoneticPr fontId="4"/>
  </si>
  <si>
    <t>サルバ おしりピッタリパンツ（グレー）</t>
  </si>
  <si>
    <t>フラット型</t>
    <rPh sb="4" eb="5">
      <t>ガタ</t>
    </rPh>
    <phoneticPr fontId="4"/>
  </si>
  <si>
    <t>サルバ吸水シート ワイドサイズ</t>
    <rPh sb="3" eb="5">
      <t>キュウスイ</t>
    </rPh>
    <phoneticPr fontId="4"/>
  </si>
  <si>
    <t>サルバ吸水シート スーパーワイドサイズ</t>
    <rPh sb="3" eb="5">
      <t>キュウスイ</t>
    </rPh>
    <phoneticPr fontId="4"/>
  </si>
  <si>
    <t>アクティ フラットタイプ</t>
  </si>
  <si>
    <t>おしりふき</t>
    <phoneticPr fontId="49"/>
  </si>
  <si>
    <t>サルバ おむつとりかえぬれタオル</t>
  </si>
  <si>
    <t>サルバ おむつとりかえぬれタオル流せるタイプ</t>
    <rPh sb="16" eb="17">
      <t>ナガ</t>
    </rPh>
    <phoneticPr fontId="49"/>
  </si>
  <si>
    <t>サルバ ディスポタオル</t>
  </si>
  <si>
    <t>ライフリー らくらくおしりふきトイレに流せる</t>
    <phoneticPr fontId="47"/>
  </si>
  <si>
    <t>アクティ トイレに流せるたっぷり使えるおしりふき</t>
  </si>
  <si>
    <t>…必要項目を入力</t>
    <rPh sb="1" eb="5">
      <t>ヒツヨウコウモク</t>
    </rPh>
    <rPh sb="6" eb="8">
      <t>ニュウリョク</t>
    </rPh>
    <phoneticPr fontId="4"/>
  </si>
  <si>
    <t>…申請書の内容を自動転記</t>
    <phoneticPr fontId="3"/>
  </si>
  <si>
    <t>おむつ代（別途、指定おむつ等使用証明書の提出が必要です。）</t>
    <rPh sb="13" eb="14">
      <t>ナド</t>
    </rPh>
    <phoneticPr fontId="3"/>
  </si>
  <si>
    <t>サルバ Rパッド 男女共用　</t>
    <phoneticPr fontId="3"/>
  </si>
  <si>
    <t>アクティ尿とりパッドスーパー　</t>
    <phoneticPr fontId="3"/>
  </si>
  <si>
    <t>アクティワイドパッドスタンダードプラス</t>
  </si>
  <si>
    <t>アクティワイドパッドウルトラプラス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</si>
</sst>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quot;円&quot;"/>
    <numFmt numFmtId="178" formatCode="#,###&quot;名&quot;"/>
  </numFmts>
  <fonts count="53">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b/>
      <sz val="16"/>
      <name val="ＭＳ 明朝"/>
      <family val="1"/>
      <charset val="128"/>
    </font>
    <font>
      <sz val="13"/>
      <name val="ＭＳ 明朝"/>
      <family val="1"/>
      <charset val="128"/>
    </font>
    <font>
      <sz val="9"/>
      <name val="ＭＳ 明朝"/>
      <family val="1"/>
      <charset val="128"/>
    </font>
    <font>
      <sz val="12"/>
      <color theme="1"/>
      <name val="ＭＳ 明朝"/>
      <family val="1"/>
      <charset val="128"/>
    </font>
    <font>
      <sz val="14"/>
      <color theme="1"/>
      <name val="ＭＳ 明朝"/>
      <family val="1"/>
      <charset val="128"/>
    </font>
    <font>
      <sz val="10"/>
      <color rgb="FFCCFFCC"/>
      <name val="ＭＳ Ｐゴシック"/>
      <family val="3"/>
      <charset val="128"/>
    </font>
    <font>
      <sz val="11"/>
      <color theme="1"/>
      <name val="ＭＳ 明朝"/>
      <family val="1"/>
      <charset val="128"/>
    </font>
    <font>
      <sz val="12"/>
      <name val="ＭＳ ゴシック"/>
      <family val="3"/>
      <charset val="128"/>
    </font>
    <font>
      <sz val="14"/>
      <name val="HG丸ｺﾞｼｯｸM-PRO"/>
      <family val="3"/>
      <charset val="128"/>
    </font>
    <font>
      <sz val="11"/>
      <name val="HG丸ｺﾞｼｯｸM-PRO"/>
      <family val="3"/>
      <charset val="128"/>
    </font>
    <font>
      <sz val="12"/>
      <name val="HG丸ｺﾞｼｯｸM-PRO"/>
      <family val="3"/>
      <charset val="128"/>
    </font>
    <font>
      <sz val="12"/>
      <color rgb="FFFF0000"/>
      <name val="HG丸ｺﾞｼｯｸM-PRO"/>
      <family val="3"/>
      <charset val="128"/>
    </font>
    <font>
      <u/>
      <sz val="12"/>
      <name val="HG丸ｺﾞｼｯｸM-PRO"/>
      <family val="3"/>
      <charset val="128"/>
    </font>
    <font>
      <sz val="12"/>
      <color theme="0" tint="-0.14999847407452621"/>
      <name val="ＭＳ 明朝"/>
      <family val="1"/>
      <charset val="128"/>
    </font>
    <font>
      <sz val="10"/>
      <color theme="0" tint="-0.14999847407452621"/>
      <name val="ＭＳ 明朝"/>
      <family val="1"/>
      <charset val="128"/>
    </font>
    <font>
      <sz val="9"/>
      <color theme="0" tint="-0.14999847407452621"/>
      <name val="ＭＳ 明朝"/>
      <family val="1"/>
      <charset val="128"/>
    </font>
    <font>
      <sz val="7"/>
      <color theme="0" tint="-0.14999847407452621"/>
      <name val="ＭＳ 明朝"/>
      <family val="1"/>
      <charset val="128"/>
    </font>
    <font>
      <sz val="14"/>
      <name val="ＭＳ 明朝"/>
      <family val="1"/>
      <charset val="128"/>
    </font>
    <font>
      <sz val="10"/>
      <name val="HG丸ｺﾞｼｯｸM-PRO"/>
      <family val="3"/>
      <charset val="128"/>
    </font>
    <font>
      <sz val="12"/>
      <name val="ＭＳ Ｐゴシック"/>
      <family val="3"/>
      <charset val="128"/>
    </font>
    <font>
      <sz val="11"/>
      <color theme="1"/>
      <name val="ＭＳ Ｐゴシック"/>
      <family val="3"/>
      <charset val="128"/>
    </font>
    <font>
      <sz val="14"/>
      <name val="ＭＳ ゴシック"/>
      <family val="3"/>
      <charset val="128"/>
    </font>
    <font>
      <sz val="12"/>
      <color theme="0"/>
      <name val="HG丸ｺﾞｼｯｸM-PRO"/>
      <family val="3"/>
      <charset val="128"/>
    </font>
    <font>
      <b/>
      <sz val="16"/>
      <name val="HG丸ｺﾞｼｯｸM-PRO"/>
      <family val="3"/>
      <charset val="128"/>
    </font>
    <font>
      <b/>
      <sz val="16"/>
      <color rgb="FFFF0000"/>
      <name val="HG丸ｺﾞｼｯｸM-PRO"/>
      <family val="3"/>
      <charset val="128"/>
    </font>
    <font>
      <sz val="18"/>
      <name val="HG丸ｺﾞｼｯｸM-PRO"/>
      <family val="3"/>
      <charset val="128"/>
    </font>
    <font>
      <sz val="16"/>
      <name val="HG丸ｺﾞｼｯｸM-PRO"/>
      <family val="3"/>
      <charset val="128"/>
    </font>
    <font>
      <sz val="16"/>
      <color rgb="FFB4EBFA"/>
      <name val="HG丸ｺﾞｼｯｸM-PRO"/>
      <family val="3"/>
      <charset val="128"/>
    </font>
    <font>
      <sz val="24"/>
      <name val="HG丸ｺﾞｼｯｸM-PRO"/>
      <family val="3"/>
      <charset val="128"/>
    </font>
    <font>
      <sz val="20"/>
      <name val="HG丸ｺﾞｼｯｸM-PRO"/>
      <family val="3"/>
      <charset val="128"/>
    </font>
    <font>
      <b/>
      <u val="double"/>
      <sz val="18"/>
      <color rgb="FFFF0000"/>
      <name val="HG丸ｺﾞｼｯｸM-PRO"/>
      <family val="3"/>
      <charset val="128"/>
    </font>
    <font>
      <u/>
      <sz val="16"/>
      <color rgb="FFFF0000"/>
      <name val="HG丸ｺﾞｼｯｸM-PRO"/>
      <family val="3"/>
      <charset val="128"/>
    </font>
    <font>
      <u/>
      <sz val="16"/>
      <name val="HG丸ｺﾞｼｯｸM-PRO"/>
      <family val="3"/>
      <charset val="128"/>
    </font>
    <font>
      <b/>
      <sz val="14"/>
      <name val="HG丸ｺﾞｼｯｸM-PRO"/>
      <family val="3"/>
      <charset val="128"/>
    </font>
    <font>
      <sz val="26"/>
      <name val="ＭＳ Ｐゴシック"/>
      <family val="3"/>
      <charset val="128"/>
    </font>
    <font>
      <sz val="22"/>
      <name val="ＭＳ Ｐゴシック"/>
      <family val="3"/>
      <charset val="128"/>
    </font>
    <font>
      <sz val="18"/>
      <color rgb="FFFF0000"/>
      <name val="HG丸ｺﾞｼｯｸM-PRO"/>
      <family val="3"/>
      <charset val="128"/>
    </font>
    <font>
      <sz val="11"/>
      <color theme="0" tint="-0.14999847407452621"/>
      <name val="ＭＳ 明朝"/>
      <family val="1"/>
      <charset val="128"/>
    </font>
    <font>
      <sz val="12"/>
      <color theme="0" tint="-0.14999847407452621"/>
      <name val="HG丸ｺﾞｼｯｸM-PRO"/>
      <family val="3"/>
      <charset val="128"/>
    </font>
    <font>
      <sz val="6"/>
      <name val="游ゴシック"/>
      <family val="2"/>
      <charset val="128"/>
      <scheme val="minor"/>
    </font>
    <font>
      <sz val="6"/>
      <name val="ＭＳ　Ｐゴシック"/>
      <family val="2"/>
      <charset val="128"/>
    </font>
    <font>
      <sz val="6"/>
      <name val="ＭＳ Ｐゴシック"/>
      <family val="2"/>
      <charset val="128"/>
    </font>
    <font>
      <sz val="12"/>
      <color theme="1"/>
      <name val="ＭＳ Ｐゴシック"/>
      <family val="2"/>
      <charset val="128"/>
    </font>
    <font>
      <sz val="11"/>
      <color rgb="FFFF0000"/>
      <name val="HG丸ｺﾞｼｯｸM-PRO"/>
      <family val="3"/>
      <charset val="128"/>
    </font>
    <font>
      <sz val="11"/>
      <color rgb="FFFF000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B4EBFA"/>
        <bgColor indexed="64"/>
      </patternFill>
    </fill>
    <fill>
      <patternFill patternType="solid">
        <fgColor theme="0" tint="-0.249977111117893"/>
        <bgColor indexed="64"/>
      </patternFill>
    </fill>
    <fill>
      <patternFill patternType="solid">
        <fgColor indexed="42"/>
        <bgColor indexed="64"/>
      </patternFill>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style="double">
        <color indexed="64"/>
      </top>
      <bottom style="thin">
        <color theme="0" tint="-0.24994659260841701"/>
      </bottom>
      <diagonal/>
    </border>
    <border>
      <left/>
      <right/>
      <top style="double">
        <color indexed="64"/>
      </top>
      <bottom style="thin">
        <color theme="0" tint="-0.24994659260841701"/>
      </bottom>
      <diagonal/>
    </border>
    <border>
      <left/>
      <right style="thin">
        <color indexed="64"/>
      </right>
      <top style="double">
        <color indexed="64"/>
      </top>
      <bottom style="thin">
        <color theme="0" tint="-0.24994659260841701"/>
      </bottom>
      <diagonal/>
    </border>
    <border>
      <left/>
      <right style="double">
        <color auto="1"/>
      </right>
      <top style="thin">
        <color indexed="64"/>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double">
        <color indexed="64"/>
      </right>
      <top style="medium">
        <color indexed="64"/>
      </top>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bottom style="double">
        <color indexed="64"/>
      </bottom>
      <diagonal/>
    </border>
    <border>
      <left style="medium">
        <color indexed="64"/>
      </left>
      <right/>
      <top/>
      <bottom/>
      <diagonal/>
    </border>
  </borders>
  <cellStyleXfs count="11">
    <xf numFmtId="0" fontId="0" fillId="0" borderId="0"/>
    <xf numFmtId="0" fontId="2" fillId="0" borderId="0">
      <alignment vertical="center"/>
    </xf>
    <xf numFmtId="0" fontId="5" fillId="0" borderId="0"/>
    <xf numFmtId="38" fontId="27" fillId="0" borderId="0" applyFont="0" applyFill="0" applyBorder="0" applyAlignment="0" applyProtection="0">
      <alignment vertical="center"/>
    </xf>
    <xf numFmtId="0" fontId="2" fillId="0" borderId="0">
      <alignment vertical="center"/>
    </xf>
    <xf numFmtId="0" fontId="27" fillId="0" borderId="0">
      <alignment vertical="center"/>
    </xf>
    <xf numFmtId="176" fontId="27" fillId="0" borderId="0" applyFont="0" applyFill="0" applyBorder="0" applyAlignment="0" applyProtection="0">
      <alignment vertical="center"/>
    </xf>
    <xf numFmtId="9" fontId="27"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50" fillId="0" borderId="0">
      <alignment vertical="center"/>
    </xf>
  </cellStyleXfs>
  <cellXfs count="377">
    <xf numFmtId="0" fontId="0" fillId="0" borderId="0" xfId="0"/>
    <xf numFmtId="0" fontId="6" fillId="0" borderId="0" xfId="1" applyFont="1">
      <alignment vertical="center"/>
    </xf>
    <xf numFmtId="0" fontId="6" fillId="0" borderId="3" xfId="1" applyFont="1" applyBorder="1">
      <alignment vertical="center"/>
    </xf>
    <xf numFmtId="0" fontId="6" fillId="0" borderId="2" xfId="1" applyFont="1" applyBorder="1">
      <alignment vertical="center"/>
    </xf>
    <xf numFmtId="0" fontId="6" fillId="0" borderId="0" xfId="1" applyFont="1" applyBorder="1">
      <alignment vertical="center"/>
    </xf>
    <xf numFmtId="0" fontId="6" fillId="0" borderId="11" xfId="1" applyFont="1" applyBorder="1">
      <alignment vertical="center"/>
    </xf>
    <xf numFmtId="0" fontId="6" fillId="0" borderId="7" xfId="1" applyFont="1" applyBorder="1">
      <alignment vertical="center"/>
    </xf>
    <xf numFmtId="0" fontId="6" fillId="0" borderId="9" xfId="1" applyFont="1" applyBorder="1">
      <alignment vertical="center"/>
    </xf>
    <xf numFmtId="0" fontId="6" fillId="0" borderId="4" xfId="1" applyFont="1" applyBorder="1">
      <alignment vertical="center"/>
    </xf>
    <xf numFmtId="0" fontId="9" fillId="0" borderId="7" xfId="1" applyFont="1" applyBorder="1">
      <alignment vertical="center"/>
    </xf>
    <xf numFmtId="0" fontId="9" fillId="0" borderId="0" xfId="1" applyFont="1" applyBorder="1">
      <alignment vertical="center"/>
    </xf>
    <xf numFmtId="0" fontId="9" fillId="0" borderId="3" xfId="1" applyFont="1" applyBorder="1">
      <alignment vertical="center"/>
    </xf>
    <xf numFmtId="0" fontId="9" fillId="0" borderId="0" xfId="1" applyFont="1">
      <alignment vertical="center"/>
    </xf>
    <xf numFmtId="0" fontId="9" fillId="0" borderId="3" xfId="1" applyFont="1" applyBorder="1" applyAlignment="1">
      <alignment vertical="center"/>
    </xf>
    <xf numFmtId="0" fontId="9" fillId="0" borderId="3" xfId="1" applyFont="1" applyBorder="1" applyAlignment="1">
      <alignment wrapText="1"/>
    </xf>
    <xf numFmtId="0" fontId="7" fillId="0" borderId="0" xfId="1" applyFont="1" applyAlignment="1">
      <alignmen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vertical="center"/>
    </xf>
    <xf numFmtId="0" fontId="7" fillId="0" borderId="0" xfId="1" applyFont="1">
      <alignment vertical="center"/>
    </xf>
    <xf numFmtId="0" fontId="7" fillId="0" borderId="0" xfId="1" applyFont="1" applyBorder="1">
      <alignment vertical="center"/>
    </xf>
    <xf numFmtId="0" fontId="11" fillId="0" borderId="0" xfId="1" applyFont="1">
      <alignment vertical="center"/>
    </xf>
    <xf numFmtId="0" fontId="6" fillId="0" borderId="0" xfId="1" applyFont="1" applyAlignment="1">
      <alignment horizontal="center" vertical="center"/>
    </xf>
    <xf numFmtId="0" fontId="6" fillId="0" borderId="3" xfId="1" applyFont="1" applyBorder="1" applyAlignment="1">
      <alignment horizontal="center" vertical="center"/>
    </xf>
    <xf numFmtId="0" fontId="9" fillId="0" borderId="4" xfId="1" applyFont="1" applyBorder="1" applyAlignment="1">
      <alignment vertical="center" wrapText="1"/>
    </xf>
    <xf numFmtId="0" fontId="9" fillId="0" borderId="9" xfId="1" applyFont="1" applyBorder="1" applyAlignment="1">
      <alignment vertical="center" wrapText="1"/>
    </xf>
    <xf numFmtId="0" fontId="9" fillId="0" borderId="0" xfId="1" applyFont="1" applyBorder="1" applyAlignment="1">
      <alignment vertical="center"/>
    </xf>
    <xf numFmtId="0" fontId="9" fillId="0" borderId="6" xfId="1" applyFont="1" applyBorder="1" applyAlignment="1">
      <alignment vertical="center"/>
    </xf>
    <xf numFmtId="0" fontId="14" fillId="0" borderId="0" xfId="1" applyFont="1" applyAlignment="1">
      <alignment vertical="center"/>
    </xf>
    <xf numFmtId="0" fontId="5" fillId="0" borderId="0" xfId="1" applyFont="1" applyAlignment="1">
      <alignment horizontal="right" vertical="center"/>
    </xf>
    <xf numFmtId="0" fontId="5" fillId="0" borderId="0" xfId="0" applyFont="1" applyAlignment="1">
      <alignment vertical="center"/>
    </xf>
    <xf numFmtId="0" fontId="15" fillId="0" borderId="0" xfId="1" applyFont="1" applyAlignment="1">
      <alignment horizontal="right" vertical="center"/>
    </xf>
    <xf numFmtId="0" fontId="13" fillId="3" borderId="6"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5" fillId="0" borderId="0" xfId="0" applyFont="1" applyFill="1" applyBorder="1" applyAlignment="1">
      <alignment vertical="center"/>
    </xf>
    <xf numFmtId="0" fontId="5" fillId="2" borderId="1"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vertical="center"/>
    </xf>
    <xf numFmtId="0" fontId="5" fillId="0" borderId="0" xfId="0" applyFont="1" applyFill="1" applyAlignment="1">
      <alignment vertical="center"/>
    </xf>
    <xf numFmtId="0" fontId="17" fillId="0" borderId="0" xfId="0" applyFont="1" applyFill="1" applyAlignment="1">
      <alignment vertical="center"/>
    </xf>
    <xf numFmtId="0" fontId="5" fillId="3" borderId="12" xfId="0" applyFont="1" applyFill="1" applyBorder="1" applyAlignment="1">
      <alignment vertical="center"/>
    </xf>
    <xf numFmtId="0" fontId="18" fillId="0" borderId="0" xfId="0" applyFont="1" applyAlignment="1">
      <alignment vertical="center"/>
    </xf>
    <xf numFmtId="0" fontId="18" fillId="0" borderId="0" xfId="0" applyFont="1" applyFill="1" applyBorder="1" applyAlignment="1">
      <alignment vertical="center"/>
    </xf>
    <xf numFmtId="0" fontId="10" fillId="0" borderId="0" xfId="1" applyFont="1">
      <alignment vertical="center"/>
    </xf>
    <xf numFmtId="0" fontId="10" fillId="0" borderId="0" xfId="1" applyFont="1" applyAlignment="1">
      <alignment vertical="center" wrapText="1"/>
    </xf>
    <xf numFmtId="0" fontId="21" fillId="0" borderId="0" xfId="1" applyFont="1">
      <alignment vertical="center"/>
    </xf>
    <xf numFmtId="0" fontId="22" fillId="0" borderId="0" xfId="1" applyFont="1" applyAlignment="1"/>
    <xf numFmtId="0" fontId="21" fillId="0" borderId="0" xfId="1" applyFont="1" applyBorder="1">
      <alignment vertical="center"/>
    </xf>
    <xf numFmtId="0" fontId="23" fillId="0" borderId="0" xfId="1" applyFont="1">
      <alignment vertical="center"/>
    </xf>
    <xf numFmtId="0" fontId="23" fillId="0" borderId="0" xfId="1" applyFont="1" applyAlignment="1"/>
    <xf numFmtId="0" fontId="21" fillId="0" borderId="0" xfId="1" applyFont="1" applyAlignment="1">
      <alignment vertical="center"/>
    </xf>
    <xf numFmtId="0" fontId="24" fillId="0" borderId="0" xfId="1" applyFont="1">
      <alignment vertical="center"/>
    </xf>
    <xf numFmtId="0" fontId="9" fillId="0" borderId="7" xfId="1" applyFont="1" applyBorder="1" applyAlignment="1">
      <alignment horizontal="center" vertical="center"/>
    </xf>
    <xf numFmtId="0" fontId="9" fillId="0" borderId="8" xfId="1" applyFont="1" applyBorder="1" applyAlignment="1">
      <alignment horizontal="distributed" vertical="center" justifyLastLine="1"/>
    </xf>
    <xf numFmtId="0" fontId="9" fillId="0" borderId="1" xfId="1" applyFont="1" applyBorder="1" applyAlignment="1">
      <alignment horizontal="distributed" vertical="center" justifyLastLine="1"/>
    </xf>
    <xf numFmtId="0" fontId="9" fillId="0" borderId="5" xfId="1" applyFont="1" applyBorder="1" applyAlignment="1">
      <alignment horizontal="distributed" vertical="center" justifyLastLine="1"/>
    </xf>
    <xf numFmtId="0" fontId="9" fillId="0" borderId="10" xfId="1" applyFont="1" applyBorder="1" applyAlignment="1">
      <alignment horizontal="distributed" vertical="center" justifyLastLine="1"/>
    </xf>
    <xf numFmtId="0" fontId="6" fillId="0" borderId="0" xfId="1" applyFont="1" applyBorder="1" applyAlignment="1">
      <alignment horizontal="center" vertical="center"/>
    </xf>
    <xf numFmtId="0" fontId="25" fillId="0" borderId="0" xfId="1" applyFont="1" applyBorder="1" applyAlignment="1">
      <alignment horizontal="center" vertical="center"/>
    </xf>
    <xf numFmtId="0" fontId="5" fillId="0" borderId="0" xfId="1" applyFont="1" applyBorder="1" applyAlignment="1">
      <alignment horizontal="center" vertical="center"/>
    </xf>
    <xf numFmtId="0" fontId="7" fillId="0" borderId="0" xfId="1" applyFont="1" applyBorder="1" applyAlignment="1">
      <alignment horizontal="left" vertical="top"/>
    </xf>
    <xf numFmtId="0" fontId="28" fillId="0" borderId="12" xfId="4" applyFont="1" applyFill="1" applyBorder="1" applyAlignment="1">
      <alignment vertical="center" wrapText="1"/>
    </xf>
    <xf numFmtId="0" fontId="28" fillId="0" borderId="12" xfId="4" applyFont="1" applyFill="1" applyBorder="1" applyAlignment="1">
      <alignment horizontal="left" vertical="center" wrapText="1"/>
    </xf>
    <xf numFmtId="0" fontId="28" fillId="0" borderId="12" xfId="4" applyFont="1" applyFill="1" applyBorder="1" applyAlignment="1">
      <alignment horizontal="center" vertical="center"/>
    </xf>
    <xf numFmtId="0" fontId="18" fillId="0" borderId="0" xfId="1" applyFont="1">
      <alignment vertical="center"/>
    </xf>
    <xf numFmtId="0" fontId="29" fillId="0" borderId="0" xfId="1" applyFont="1" applyAlignment="1">
      <alignment horizontal="right" vertical="center"/>
    </xf>
    <xf numFmtId="0" fontId="18" fillId="0" borderId="0" xfId="1" applyFont="1" applyBorder="1">
      <alignment vertical="center"/>
    </xf>
    <xf numFmtId="0" fontId="31" fillId="0" borderId="0" xfId="1" applyFont="1" applyAlignment="1">
      <alignment horizontal="center" vertical="top"/>
    </xf>
    <xf numFmtId="0" fontId="32" fillId="0" borderId="0" xfId="1" applyFont="1" applyAlignment="1">
      <alignment horizontal="right" vertical="top"/>
    </xf>
    <xf numFmtId="0" fontId="31" fillId="0" borderId="0" xfId="1" applyFont="1" applyAlignment="1">
      <alignment horizontal="right" vertical="top"/>
    </xf>
    <xf numFmtId="0" fontId="13" fillId="0" borderId="7" xfId="1" applyFont="1" applyFill="1" applyBorder="1" applyAlignment="1" applyProtection="1">
      <alignment horizontal="center" vertical="center"/>
      <protection locked="0"/>
    </xf>
    <xf numFmtId="0" fontId="16" fillId="0" borderId="45" xfId="1" applyFont="1" applyBorder="1" applyAlignment="1">
      <alignment vertical="top"/>
    </xf>
    <xf numFmtId="0" fontId="16" fillId="0" borderId="8" xfId="1" applyFont="1" applyBorder="1" applyAlignment="1">
      <alignment vertical="top"/>
    </xf>
    <xf numFmtId="0" fontId="16" fillId="0" borderId="7" xfId="1" applyFont="1" applyBorder="1" applyAlignment="1">
      <alignment vertical="top" wrapText="1"/>
    </xf>
    <xf numFmtId="0" fontId="5" fillId="0" borderId="0" xfId="1" applyFont="1" applyAlignment="1">
      <alignment vertical="center"/>
    </xf>
    <xf numFmtId="0" fontId="16" fillId="0" borderId="0" xfId="1" applyFont="1" applyBorder="1" applyAlignment="1">
      <alignment vertical="center" shrinkToFit="1"/>
    </xf>
    <xf numFmtId="0" fontId="34" fillId="0" borderId="1" xfId="1" applyFont="1" applyBorder="1" applyAlignment="1">
      <alignment vertical="center"/>
    </xf>
    <xf numFmtId="0" fontId="34" fillId="0" borderId="6" xfId="1" applyFont="1" applyBorder="1" applyAlignment="1">
      <alignment vertical="center"/>
    </xf>
    <xf numFmtId="0" fontId="34" fillId="0" borderId="48" xfId="1" applyFont="1" applyBorder="1" applyAlignment="1">
      <alignment vertical="center"/>
    </xf>
    <xf numFmtId="0" fontId="16" fillId="0" borderId="49" xfId="1" applyFont="1" applyBorder="1" applyAlignment="1">
      <alignment horizontal="left" vertical="top"/>
    </xf>
    <xf numFmtId="38" fontId="16" fillId="0" borderId="23" xfId="8" applyFont="1" applyBorder="1" applyAlignment="1">
      <alignment horizontal="left" vertical="center"/>
    </xf>
    <xf numFmtId="38" fontId="16" fillId="0" borderId="23" xfId="8" applyFont="1" applyBorder="1" applyAlignment="1">
      <alignment horizontal="center" vertical="center" wrapText="1"/>
    </xf>
    <xf numFmtId="177" fontId="18" fillId="0" borderId="23" xfId="8" applyNumberFormat="1" applyFont="1" applyBorder="1" applyAlignment="1">
      <alignment vertical="center"/>
    </xf>
    <xf numFmtId="178" fontId="18" fillId="0" borderId="52" xfId="1" applyNumberFormat="1" applyFont="1" applyBorder="1" applyAlignment="1">
      <alignment vertical="center"/>
    </xf>
    <xf numFmtId="0" fontId="16" fillId="0" borderId="21" xfId="1" applyFont="1" applyBorder="1" applyAlignment="1">
      <alignment horizontal="center" vertical="center"/>
    </xf>
    <xf numFmtId="0" fontId="18" fillId="0" borderId="21" xfId="1" applyFont="1" applyBorder="1" applyAlignment="1">
      <alignment vertical="center"/>
    </xf>
    <xf numFmtId="38" fontId="18" fillId="0" borderId="44" xfId="8" applyFont="1" applyBorder="1" applyAlignment="1">
      <alignment vertical="center"/>
    </xf>
    <xf numFmtId="0" fontId="34" fillId="0" borderId="4" xfId="1" applyFont="1" applyBorder="1" applyAlignment="1">
      <alignment horizontal="left" vertical="center"/>
    </xf>
    <xf numFmtId="0" fontId="17" fillId="0" borderId="10" xfId="1" applyFont="1" applyBorder="1" applyAlignment="1">
      <alignment horizontal="center" vertical="center" wrapText="1"/>
    </xf>
    <xf numFmtId="0" fontId="17" fillId="0" borderId="3" xfId="1" applyFont="1" applyBorder="1" applyAlignment="1">
      <alignment horizontal="center" vertical="center" wrapText="1"/>
    </xf>
    <xf numFmtId="0" fontId="16" fillId="0" borderId="3" xfId="1" applyFont="1" applyBorder="1" applyAlignment="1">
      <alignment horizontal="center" vertical="center" wrapText="1"/>
    </xf>
    <xf numFmtId="0" fontId="18" fillId="0" borderId="43" xfId="1" applyFont="1" applyBorder="1" applyAlignment="1">
      <alignment vertical="top" wrapText="1"/>
    </xf>
    <xf numFmtId="0" fontId="18" fillId="0" borderId="0" xfId="1" applyFont="1" applyFill="1" applyBorder="1" applyAlignment="1">
      <alignment horizontal="center" vertical="center"/>
    </xf>
    <xf numFmtId="0" fontId="18" fillId="0" borderId="0" xfId="1" applyFont="1" applyAlignment="1">
      <alignment horizontal="center" vertical="center"/>
    </xf>
    <xf numFmtId="0" fontId="2" fillId="0" borderId="2" xfId="1" applyBorder="1" applyAlignment="1">
      <alignment horizontal="right"/>
    </xf>
    <xf numFmtId="0" fontId="44" fillId="0" borderId="0" xfId="1" applyFont="1" applyFill="1" applyBorder="1" applyAlignment="1">
      <alignment horizontal="left" vertical="center"/>
    </xf>
    <xf numFmtId="0" fontId="17" fillId="0" borderId="0" xfId="1" applyFont="1" applyAlignment="1">
      <alignment horizontal="center" vertical="center"/>
    </xf>
    <xf numFmtId="0" fontId="2" fillId="0" borderId="4" xfId="1" applyBorder="1" applyAlignment="1">
      <alignment horizontal="right"/>
    </xf>
    <xf numFmtId="0" fontId="2" fillId="0" borderId="38" xfId="1" applyBorder="1" applyAlignment="1">
      <alignment horizontal="right"/>
    </xf>
    <xf numFmtId="0" fontId="2" fillId="0" borderId="19" xfId="1" applyBorder="1" applyAlignment="1">
      <alignment horizontal="right"/>
    </xf>
    <xf numFmtId="0" fontId="31" fillId="0" borderId="0" xfId="1" applyFont="1" applyFill="1" applyBorder="1" applyAlignment="1">
      <alignment horizontal="center" vertical="center"/>
    </xf>
    <xf numFmtId="0" fontId="42" fillId="0" borderId="0" xfId="1" applyFont="1" applyBorder="1" applyAlignment="1">
      <alignment horizontal="right" vertical="center"/>
    </xf>
    <xf numFmtId="0" fontId="2" fillId="0" borderId="0" xfId="1" applyBorder="1" applyAlignment="1">
      <alignment horizontal="right"/>
    </xf>
    <xf numFmtId="0" fontId="34" fillId="0" borderId="0" xfId="1" applyFont="1" applyFill="1" applyBorder="1" applyAlignment="1">
      <alignment vertical="center"/>
    </xf>
    <xf numFmtId="0" fontId="34" fillId="0" borderId="0" xfId="1" applyFont="1">
      <alignment vertical="center"/>
    </xf>
    <xf numFmtId="0" fontId="34" fillId="0" borderId="0" xfId="1" applyFont="1" applyAlignment="1">
      <alignment horizontal="right" vertical="center"/>
    </xf>
    <xf numFmtId="0" fontId="45" fillId="0" borderId="0" xfId="1" applyFont="1" applyAlignment="1">
      <alignment horizontal="right" vertical="center"/>
    </xf>
    <xf numFmtId="0" fontId="46" fillId="0" borderId="0" xfId="1" applyFont="1">
      <alignment vertical="center"/>
    </xf>
    <xf numFmtId="0" fontId="23" fillId="0" borderId="0" xfId="1" applyFont="1" applyAlignment="1">
      <alignment vertical="center"/>
    </xf>
    <xf numFmtId="0" fontId="28" fillId="0" borderId="12" xfId="4" applyFont="1" applyFill="1" applyBorder="1" applyAlignment="1">
      <alignment horizontal="center" vertical="center" wrapText="1"/>
    </xf>
    <xf numFmtId="38" fontId="28" fillId="0" borderId="12" xfId="9" applyFont="1" applyBorder="1" applyAlignment="1">
      <alignment horizontal="center" vertical="center"/>
    </xf>
    <xf numFmtId="0" fontId="28" fillId="0" borderId="0" xfId="4" applyNumberFormat="1" applyFont="1" applyFill="1" applyAlignment="1">
      <alignment horizontal="center" vertical="center"/>
    </xf>
    <xf numFmtId="0" fontId="28" fillId="0" borderId="0" xfId="4" applyFont="1" applyFill="1" applyAlignment="1">
      <alignment horizontal="center" vertical="center"/>
    </xf>
    <xf numFmtId="0" fontId="28" fillId="0" borderId="12" xfId="4" applyFont="1" applyFill="1" applyBorder="1">
      <alignment vertical="center"/>
    </xf>
    <xf numFmtId="38" fontId="28" fillId="0" borderId="12" xfId="9" applyFont="1" applyFill="1" applyBorder="1">
      <alignment vertical="center"/>
    </xf>
    <xf numFmtId="0" fontId="28" fillId="0" borderId="0" xfId="4" applyNumberFormat="1" applyFont="1" applyFill="1">
      <alignment vertical="center"/>
    </xf>
    <xf numFmtId="0" fontId="28" fillId="0" borderId="0" xfId="4" applyFont="1" applyFill="1">
      <alignment vertical="center"/>
    </xf>
    <xf numFmtId="0" fontId="28" fillId="6" borderId="12" xfId="4" applyFont="1" applyFill="1" applyBorder="1" applyAlignment="1">
      <alignment horizontal="center" vertical="center"/>
    </xf>
    <xf numFmtId="0" fontId="28" fillId="0" borderId="12" xfId="10" applyFont="1" applyFill="1" applyBorder="1" applyAlignment="1">
      <alignment horizontal="center" vertical="center"/>
    </xf>
    <xf numFmtId="0" fontId="28" fillId="0" borderId="12" xfId="4" applyFont="1" applyFill="1" applyBorder="1" applyAlignment="1">
      <alignment horizontal="center" vertical="top" wrapText="1"/>
    </xf>
    <xf numFmtId="0" fontId="28" fillId="0" borderId="12" xfId="4" applyFont="1" applyFill="1" applyBorder="1" applyAlignment="1">
      <alignment vertical="center" wrapText="1" shrinkToFit="1"/>
    </xf>
    <xf numFmtId="0" fontId="2" fillId="0" borderId="0" xfId="4" applyFont="1" applyFill="1">
      <alignment vertical="center"/>
    </xf>
    <xf numFmtId="0" fontId="2" fillId="0" borderId="0" xfId="4" applyFont="1" applyFill="1" applyAlignment="1">
      <alignment horizontal="center" vertical="center"/>
    </xf>
    <xf numFmtId="0" fontId="2" fillId="0" borderId="0" xfId="4" applyFont="1" applyFill="1" applyAlignment="1">
      <alignment vertical="center" wrapText="1"/>
    </xf>
    <xf numFmtId="38" fontId="2" fillId="0" borderId="0" xfId="9" applyFont="1" applyFill="1">
      <alignment vertical="center"/>
    </xf>
    <xf numFmtId="0" fontId="2" fillId="0" borderId="0" xfId="4" applyNumberFormat="1" applyFont="1" applyFill="1">
      <alignment vertical="center"/>
    </xf>
    <xf numFmtId="0" fontId="35" fillId="2" borderId="6" xfId="1" applyFont="1" applyFill="1" applyBorder="1" applyAlignment="1" applyProtection="1">
      <alignment vertical="center"/>
      <protection locked="0"/>
    </xf>
    <xf numFmtId="0" fontId="34" fillId="0" borderId="6" xfId="1" applyFont="1" applyFill="1" applyBorder="1" applyAlignment="1">
      <alignment vertical="center"/>
    </xf>
    <xf numFmtId="0" fontId="5" fillId="3" borderId="1" xfId="1" applyFont="1" applyFill="1" applyBorder="1" applyAlignment="1">
      <alignment horizontal="center" vertical="center"/>
    </xf>
    <xf numFmtId="0" fontId="5" fillId="0" borderId="0" xfId="1" applyFont="1" applyFill="1" applyBorder="1" applyAlignment="1">
      <alignment vertical="center"/>
    </xf>
    <xf numFmtId="0" fontId="18" fillId="0" borderId="0" xfId="1" applyFont="1" applyFill="1" applyBorder="1" applyAlignment="1">
      <alignment vertical="center"/>
    </xf>
    <xf numFmtId="0" fontId="5" fillId="3" borderId="2" xfId="1" applyFont="1" applyFill="1" applyBorder="1" applyAlignment="1">
      <alignment horizontal="center" vertical="center"/>
    </xf>
    <xf numFmtId="0" fontId="45" fillId="0" borderId="0" xfId="0" applyFont="1" applyAlignment="1">
      <alignment horizontal="right" vertical="center"/>
    </xf>
    <xf numFmtId="0" fontId="34" fillId="3" borderId="10" xfId="1" applyFont="1" applyFill="1" applyBorder="1" applyAlignment="1" applyProtection="1">
      <alignment horizontal="left" vertical="center"/>
      <protection locked="0"/>
    </xf>
    <xf numFmtId="0" fontId="52" fillId="0" borderId="12" xfId="4" applyFont="1" applyFill="1" applyBorder="1" applyAlignment="1">
      <alignment vertical="center" wrapText="1"/>
    </xf>
    <xf numFmtId="0" fontId="52" fillId="0" borderId="12" xfId="10" applyFont="1" applyFill="1" applyBorder="1" applyAlignment="1">
      <alignment horizontal="center" vertical="center"/>
    </xf>
    <xf numFmtId="38" fontId="52" fillId="0" borderId="12" xfId="9" applyFont="1" applyFill="1" applyBorder="1">
      <alignment vertical="center"/>
    </xf>
    <xf numFmtId="0" fontId="5" fillId="0" borderId="7" xfId="1" applyFont="1" applyBorder="1" applyAlignment="1">
      <alignment horizontal="center" vertical="center"/>
    </xf>
    <xf numFmtId="0" fontId="16" fillId="0" borderId="17" xfId="1" applyFont="1" applyBorder="1" applyAlignment="1">
      <alignment horizontal="center" vertical="center" wrapText="1" shrinkToFit="1"/>
    </xf>
    <xf numFmtId="0" fontId="16" fillId="0" borderId="18" xfId="1" applyFont="1" applyBorder="1" applyAlignment="1">
      <alignment horizontal="center" vertical="center" wrapText="1" shrinkToFit="1"/>
    </xf>
    <xf numFmtId="0" fontId="16" fillId="0" borderId="19" xfId="1" applyFont="1" applyBorder="1" applyAlignment="1">
      <alignment horizontal="center" vertical="center" wrapText="1" shrinkToFit="1"/>
    </xf>
    <xf numFmtId="0" fontId="8" fillId="0" borderId="0" xfId="1" applyFont="1" applyAlignment="1">
      <alignment horizontal="center" vertical="center"/>
    </xf>
    <xf numFmtId="0" fontId="11" fillId="3" borderId="0" xfId="1" applyFont="1" applyFill="1" applyAlignment="1" applyProtection="1">
      <alignment horizontal="center" vertical="center"/>
      <protection locked="0"/>
    </xf>
    <xf numFmtId="0" fontId="9" fillId="3" borderId="6" xfId="1" applyFont="1" applyFill="1" applyBorder="1" applyAlignment="1" applyProtection="1">
      <alignment horizontal="left" vertical="center" shrinkToFit="1"/>
      <protection locked="0"/>
    </xf>
    <xf numFmtId="0" fontId="9" fillId="3" borderId="2" xfId="1" applyFont="1" applyFill="1" applyBorder="1" applyAlignment="1" applyProtection="1">
      <alignment horizontal="left" vertical="center" shrinkToFit="1"/>
      <protection locked="0"/>
    </xf>
    <xf numFmtId="0" fontId="9" fillId="0" borderId="1" xfId="1" applyFont="1" applyBorder="1" applyAlignment="1">
      <alignment horizontal="center" vertical="center" wrapText="1"/>
    </xf>
    <xf numFmtId="0" fontId="9" fillId="0" borderId="6" xfId="1" applyFont="1" applyBorder="1" applyAlignment="1">
      <alignment horizontal="center" vertical="center" wrapText="1"/>
    </xf>
    <xf numFmtId="0" fontId="9" fillId="0" borderId="2"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9" fillId="3" borderId="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center" vertical="center" wrapText="1"/>
      <protection locked="0"/>
    </xf>
    <xf numFmtId="0" fontId="9" fillId="0" borderId="5"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9" xfId="1" applyFont="1" applyBorder="1" applyAlignment="1">
      <alignment horizontal="center" vertical="center" shrinkToFit="1"/>
    </xf>
    <xf numFmtId="0" fontId="9" fillId="3" borderId="5" xfId="1" applyFont="1" applyFill="1" applyBorder="1" applyAlignment="1" applyProtection="1">
      <alignment horizontal="center" vertical="center" shrinkToFit="1"/>
      <protection locked="0"/>
    </xf>
    <xf numFmtId="0" fontId="9" fillId="3" borderId="3" xfId="1" applyFont="1" applyFill="1" applyBorder="1" applyAlignment="1" applyProtection="1">
      <alignment horizontal="center" vertical="center" shrinkToFit="1"/>
      <protection locked="0"/>
    </xf>
    <xf numFmtId="0" fontId="9" fillId="3" borderId="8"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0" borderId="1" xfId="1" applyFont="1" applyBorder="1" applyAlignment="1">
      <alignment horizontal="distributed" vertical="center" justifyLastLine="1"/>
    </xf>
    <xf numFmtId="0" fontId="9" fillId="0" borderId="2" xfId="1" applyFont="1" applyBorder="1" applyAlignment="1">
      <alignment horizontal="distributed" vertical="center" justifyLastLine="1"/>
    </xf>
    <xf numFmtId="0" fontId="9" fillId="0" borderId="3" xfId="1" applyFont="1" applyBorder="1" applyAlignment="1">
      <alignment horizontal="center" vertical="center"/>
    </xf>
    <xf numFmtId="0" fontId="9" fillId="0" borderId="7" xfId="1" applyFont="1" applyBorder="1" applyAlignment="1">
      <alignment horizontal="center" vertical="center"/>
    </xf>
    <xf numFmtId="0" fontId="9" fillId="3" borderId="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3" borderId="1"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3" borderId="2" xfId="1" applyFont="1" applyFill="1" applyBorder="1" applyAlignment="1" applyProtection="1">
      <alignment horizontal="left" vertical="center"/>
      <protection locked="0"/>
    </xf>
    <xf numFmtId="0" fontId="9" fillId="0" borderId="6" xfId="1" applyFont="1" applyBorder="1" applyAlignment="1">
      <alignment horizontal="center" vertical="center"/>
    </xf>
    <xf numFmtId="0" fontId="9" fillId="3" borderId="1" xfId="1" applyFont="1" applyFill="1" applyBorder="1" applyAlignment="1" applyProtection="1">
      <alignment horizontal="right" vertical="center"/>
      <protection locked="0"/>
    </xf>
    <xf numFmtId="0" fontId="9" fillId="3" borderId="6" xfId="1" applyFont="1" applyFill="1" applyBorder="1" applyAlignment="1" applyProtection="1">
      <alignment horizontal="right" vertical="center"/>
      <protection locked="0"/>
    </xf>
    <xf numFmtId="0" fontId="9" fillId="0" borderId="6" xfId="1" applyFont="1" applyBorder="1" applyAlignment="1">
      <alignment horizontal="left" vertical="center"/>
    </xf>
    <xf numFmtId="0" fontId="9" fillId="2" borderId="1"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2" xfId="1" applyFont="1" applyFill="1" applyBorder="1" applyAlignment="1">
      <alignment horizontal="center" vertical="center"/>
    </xf>
    <xf numFmtId="0" fontId="9" fillId="0" borderId="1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6" xfId="1" applyFont="1" applyBorder="1" applyAlignment="1">
      <alignment horizontal="center" vertical="center" shrinkToFit="1"/>
    </xf>
    <xf numFmtId="0" fontId="9" fillId="0" borderId="5" xfId="1" applyFont="1" applyBorder="1" applyAlignment="1">
      <alignment horizontal="center" vertical="center" justifyLastLine="1"/>
    </xf>
    <xf numFmtId="0" fontId="9" fillId="0" borderId="4" xfId="1" applyFont="1" applyBorder="1" applyAlignment="1">
      <alignment horizontal="center" vertical="center" justifyLastLine="1"/>
    </xf>
    <xf numFmtId="0" fontId="9" fillId="0" borderId="8" xfId="1" applyFont="1" applyBorder="1" applyAlignment="1">
      <alignment horizontal="center" vertical="center" justifyLastLine="1"/>
    </xf>
    <xf numFmtId="0" fontId="9" fillId="0" borderId="9" xfId="1" applyFont="1" applyBorder="1" applyAlignment="1">
      <alignment horizontal="center" vertical="center" justifyLastLine="1"/>
    </xf>
    <xf numFmtId="0" fontId="9" fillId="0" borderId="7" xfId="1" applyFont="1" applyBorder="1" applyAlignment="1">
      <alignment horizontal="left" vertical="center"/>
    </xf>
    <xf numFmtId="0" fontId="9" fillId="0" borderId="5" xfId="1" applyFont="1" applyBorder="1" applyAlignment="1">
      <alignment horizontal="distributed" vertical="center" wrapText="1" justifyLastLine="1"/>
    </xf>
    <xf numFmtId="0" fontId="9" fillId="0" borderId="4" xfId="1" applyFont="1" applyBorder="1" applyAlignment="1">
      <alignment horizontal="distributed" vertical="center" justifyLastLine="1"/>
    </xf>
    <xf numFmtId="0" fontId="9" fillId="0" borderId="8"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3" borderId="1"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7" fillId="0" borderId="1" xfId="1" applyFont="1" applyBorder="1" applyAlignment="1">
      <alignment horizontal="distributed" vertical="center" wrapText="1" justifyLastLine="1"/>
    </xf>
    <xf numFmtId="0" fontId="7" fillId="0" borderId="2" xfId="1" applyFont="1" applyBorder="1" applyAlignment="1">
      <alignment horizontal="distributed" vertical="center" justifyLastLine="1"/>
    </xf>
    <xf numFmtId="0" fontId="9" fillId="0" borderId="5" xfId="1" applyFont="1" applyBorder="1" applyAlignment="1">
      <alignment horizontal="distributed" vertical="center" justifyLastLine="1"/>
    </xf>
    <xf numFmtId="0" fontId="9" fillId="0" borderId="10" xfId="1" applyFont="1" applyBorder="1" applyAlignment="1">
      <alignment horizontal="distributed" vertical="center" justifyLastLine="1"/>
    </xf>
    <xf numFmtId="0" fontId="9" fillId="0" borderId="11" xfId="1" applyFont="1" applyBorder="1" applyAlignment="1">
      <alignment horizontal="distributed" vertical="center" justifyLastLine="1"/>
    </xf>
    <xf numFmtId="0" fontId="10" fillId="0" borderId="1"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2" xfId="1" applyFont="1" applyBorder="1" applyAlignment="1">
      <alignment horizontal="center" vertical="center" wrapText="1"/>
    </xf>
    <xf numFmtId="0" fontId="9" fillId="3" borderId="12" xfId="1" applyFont="1" applyFill="1" applyBorder="1" applyAlignment="1" applyProtection="1">
      <alignment horizontal="left" vertical="center"/>
      <protection locked="0"/>
    </xf>
    <xf numFmtId="0" fontId="9" fillId="3" borderId="1" xfId="1" applyFont="1" applyFill="1" applyBorder="1" applyAlignment="1" applyProtection="1">
      <alignment horizontal="left" vertical="center" wrapText="1"/>
      <protection locked="0"/>
    </xf>
    <xf numFmtId="0" fontId="9" fillId="3" borderId="6" xfId="1" applyFont="1" applyFill="1" applyBorder="1" applyAlignment="1" applyProtection="1">
      <alignment horizontal="left" vertical="center" wrapText="1"/>
      <protection locked="0"/>
    </xf>
    <xf numFmtId="0" fontId="9" fillId="3" borderId="2" xfId="1" applyFont="1" applyFill="1" applyBorder="1" applyAlignment="1" applyProtection="1">
      <alignment horizontal="left" vertical="center" wrapText="1"/>
      <protection locked="0"/>
    </xf>
    <xf numFmtId="0" fontId="6" fillId="0" borderId="7" xfId="1" applyFont="1" applyBorder="1" applyAlignment="1">
      <alignment horizontal="left" vertical="top" wrapText="1"/>
    </xf>
    <xf numFmtId="0" fontId="5" fillId="0" borderId="6" xfId="1" applyFont="1" applyBorder="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5" fillId="0" borderId="16" xfId="1" applyFont="1" applyBorder="1" applyAlignment="1">
      <alignment horizontal="left" vertical="center"/>
    </xf>
    <xf numFmtId="0" fontId="11"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6" fillId="0" borderId="0" xfId="1" applyFont="1" applyBorder="1" applyAlignment="1">
      <alignment horizontal="center" vertical="center"/>
    </xf>
    <xf numFmtId="0" fontId="45" fillId="0" borderId="0" xfId="0" applyFont="1" applyBorder="1" applyAlignment="1">
      <alignment horizontal="center" vertical="center"/>
    </xf>
    <xf numFmtId="0" fontId="7" fillId="0" borderId="12" xfId="1" applyFont="1" applyBorder="1" applyAlignment="1">
      <alignment horizontal="left" vertical="top"/>
    </xf>
    <xf numFmtId="0" fontId="6" fillId="0" borderId="12" xfId="1" applyFont="1" applyBorder="1" applyAlignment="1">
      <alignment horizontal="center" vertical="center"/>
    </xf>
    <xf numFmtId="0" fontId="5" fillId="0" borderId="12" xfId="1" applyFont="1" applyBorder="1" applyAlignment="1">
      <alignment horizontal="center" vertical="center"/>
    </xf>
    <xf numFmtId="0" fontId="25" fillId="0" borderId="12" xfId="1" applyFont="1" applyBorder="1" applyAlignment="1">
      <alignment horizontal="center"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18" fillId="0" borderId="17" xfId="1" applyFont="1" applyBorder="1" applyAlignment="1">
      <alignment horizontal="center" vertical="center" wrapText="1" shrinkToFit="1"/>
    </xf>
    <xf numFmtId="0" fontId="18" fillId="0" borderId="18" xfId="1" applyFont="1" applyBorder="1" applyAlignment="1">
      <alignment horizontal="center" vertical="center" wrapText="1" shrinkToFit="1"/>
    </xf>
    <xf numFmtId="0" fontId="18" fillId="0" borderId="19" xfId="1" applyFont="1" applyBorder="1" applyAlignment="1">
      <alignment horizontal="center" vertical="center" wrapText="1" shrinkToFit="1"/>
    </xf>
    <xf numFmtId="14" fontId="30" fillId="0" borderId="0" xfId="1" applyNumberFormat="1" applyFont="1" applyAlignment="1">
      <alignment horizontal="center" vertical="center"/>
    </xf>
    <xf numFmtId="0" fontId="32" fillId="0" borderId="0" xfId="1" applyFont="1" applyAlignment="1">
      <alignment horizontal="center" vertical="center"/>
    </xf>
    <xf numFmtId="0" fontId="16" fillId="0" borderId="24" xfId="1" applyFont="1" applyBorder="1" applyAlignment="1">
      <alignment horizontal="center" vertical="center" wrapText="1"/>
    </xf>
    <xf numFmtId="0" fontId="16" fillId="0" borderId="25"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30"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33"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3" borderId="46" xfId="1" applyFont="1" applyFill="1" applyBorder="1" applyAlignment="1" applyProtection="1">
      <alignment horizontal="left" vertical="top" wrapText="1"/>
      <protection locked="0"/>
    </xf>
    <xf numFmtId="0" fontId="16" fillId="3" borderId="47" xfId="1" applyFont="1" applyFill="1" applyBorder="1" applyAlignment="1" applyProtection="1">
      <alignment horizontal="left" vertical="top" wrapText="1"/>
      <protection locked="0"/>
    </xf>
    <xf numFmtId="38" fontId="16" fillId="0" borderId="32" xfId="8" applyFont="1" applyBorder="1" applyAlignment="1">
      <alignment horizontal="center" vertical="center" wrapText="1"/>
    </xf>
    <xf numFmtId="38" fontId="16" fillId="0" borderId="25" xfId="8" applyFont="1" applyBorder="1" applyAlignment="1">
      <alignment horizontal="center" vertical="center" wrapText="1"/>
    </xf>
    <xf numFmtId="38" fontId="16" fillId="0" borderId="33" xfId="8" applyFont="1" applyBorder="1" applyAlignment="1">
      <alignment horizontal="center" vertical="center" wrapText="1"/>
    </xf>
    <xf numFmtId="38" fontId="16" fillId="0" borderId="8" xfId="8" applyFont="1" applyBorder="1" applyAlignment="1">
      <alignment horizontal="center" vertical="center" wrapText="1"/>
    </xf>
    <xf numFmtId="38" fontId="16" fillId="0" borderId="7" xfId="8" applyFont="1" applyBorder="1" applyAlignment="1">
      <alignment horizontal="center" vertical="center" wrapText="1"/>
    </xf>
    <xf numFmtId="38" fontId="16" fillId="0" borderId="9" xfId="8" applyFont="1" applyBorder="1" applyAlignment="1">
      <alignment horizontal="center" vertical="center" wrapText="1"/>
    </xf>
    <xf numFmtId="38" fontId="16" fillId="2" borderId="32" xfId="8" applyFont="1" applyFill="1" applyBorder="1" applyAlignment="1">
      <alignment horizontal="center" vertical="center" shrinkToFit="1"/>
    </xf>
    <xf numFmtId="38" fontId="16" fillId="2" borderId="25" xfId="8" applyFont="1" applyFill="1" applyBorder="1" applyAlignment="1">
      <alignment horizontal="center" vertical="center" shrinkToFit="1"/>
    </xf>
    <xf numFmtId="38" fontId="16" fillId="2" borderId="26" xfId="8" applyFont="1" applyFill="1" applyBorder="1" applyAlignment="1">
      <alignment horizontal="center" vertical="center" shrinkToFit="1"/>
    </xf>
    <xf numFmtId="38" fontId="16" fillId="2" borderId="8" xfId="8" applyFont="1" applyFill="1" applyBorder="1" applyAlignment="1">
      <alignment horizontal="center" vertical="center" shrinkToFit="1"/>
    </xf>
    <xf numFmtId="38" fontId="16" fillId="2" borderId="7" xfId="8" applyFont="1" applyFill="1" applyBorder="1" applyAlignment="1">
      <alignment horizontal="center" vertical="center" shrinkToFit="1"/>
    </xf>
    <xf numFmtId="38" fontId="16" fillId="2" borderId="31" xfId="8" applyFont="1" applyFill="1" applyBorder="1" applyAlignment="1">
      <alignment horizontal="center" vertical="center" shrinkToFit="1"/>
    </xf>
    <xf numFmtId="0" fontId="33" fillId="2" borderId="7" xfId="1" applyFont="1" applyFill="1" applyBorder="1" applyAlignment="1">
      <alignment horizontal="left" vertical="center" shrinkToFit="1"/>
    </xf>
    <xf numFmtId="0" fontId="33" fillId="2" borderId="9" xfId="1" applyFont="1" applyFill="1" applyBorder="1" applyAlignment="1">
      <alignment horizontal="left" vertical="center" shrinkToFit="1"/>
    </xf>
    <xf numFmtId="0" fontId="16" fillId="0" borderId="5"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51" fillId="0" borderId="10" xfId="1" applyFont="1" applyBorder="1" applyAlignment="1">
      <alignment horizontal="center" vertical="center" wrapText="1"/>
    </xf>
    <xf numFmtId="0" fontId="51" fillId="0" borderId="0" xfId="1" applyFont="1" applyBorder="1" applyAlignment="1">
      <alignment horizontal="center" vertical="center" wrapText="1"/>
    </xf>
    <xf numFmtId="0" fontId="51" fillId="0" borderId="11" xfId="1" applyFont="1" applyBorder="1" applyAlignment="1">
      <alignment horizontal="center" vertical="center" wrapText="1"/>
    </xf>
    <xf numFmtId="0" fontId="51" fillId="0" borderId="8"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9" xfId="1" applyFont="1" applyBorder="1" applyAlignment="1">
      <alignment horizontal="center" vertical="center" wrapText="1"/>
    </xf>
    <xf numFmtId="0" fontId="16" fillId="3" borderId="50" xfId="1" applyFont="1" applyFill="1" applyBorder="1" applyAlignment="1" applyProtection="1">
      <alignment horizontal="left" vertical="top"/>
      <protection locked="0"/>
    </xf>
    <xf numFmtId="0" fontId="16" fillId="3" borderId="51" xfId="1" applyFont="1" applyFill="1" applyBorder="1" applyAlignment="1" applyProtection="1">
      <alignment horizontal="left" vertical="top"/>
      <protection locked="0"/>
    </xf>
    <xf numFmtId="38" fontId="16" fillId="0" borderId="5" xfId="8" applyFont="1" applyBorder="1" applyAlignment="1">
      <alignment horizontal="center" vertical="center" wrapText="1"/>
    </xf>
    <xf numFmtId="38" fontId="16" fillId="0" borderId="3" xfId="8" applyFont="1" applyBorder="1" applyAlignment="1">
      <alignment horizontal="center" vertical="center" wrapText="1"/>
    </xf>
    <xf numFmtId="38" fontId="16" fillId="0" borderId="4" xfId="8" applyFont="1" applyBorder="1" applyAlignment="1">
      <alignment horizontal="center" vertical="center" wrapText="1"/>
    </xf>
    <xf numFmtId="38" fontId="16" fillId="0" borderId="10" xfId="8" applyFont="1" applyBorder="1" applyAlignment="1">
      <alignment horizontal="center" vertical="center" wrapText="1"/>
    </xf>
    <xf numFmtId="38" fontId="16" fillId="0" borderId="0" xfId="8" applyFont="1" applyBorder="1" applyAlignment="1">
      <alignment horizontal="center" vertical="center" wrapText="1"/>
    </xf>
    <xf numFmtId="38" fontId="16" fillId="0" borderId="11" xfId="8" applyFont="1" applyBorder="1" applyAlignment="1">
      <alignment horizontal="center" vertical="center" wrapText="1"/>
    </xf>
    <xf numFmtId="38" fontId="16" fillId="2" borderId="5" xfId="8" applyFont="1" applyFill="1" applyBorder="1" applyAlignment="1">
      <alignment horizontal="center" vertical="center" shrinkToFit="1"/>
    </xf>
    <xf numFmtId="38" fontId="16" fillId="2" borderId="3" xfId="8" applyFont="1" applyFill="1" applyBorder="1" applyAlignment="1">
      <alignment horizontal="center" vertical="center" shrinkToFit="1"/>
    </xf>
    <xf numFmtId="38" fontId="16" fillId="2" borderId="43" xfId="8" applyFont="1" applyFill="1" applyBorder="1" applyAlignment="1">
      <alignment horizontal="center" vertical="center" shrinkToFit="1"/>
    </xf>
    <xf numFmtId="38" fontId="16" fillId="2" borderId="36" xfId="8" applyFont="1" applyFill="1" applyBorder="1" applyAlignment="1">
      <alignment horizontal="center" vertical="center" shrinkToFit="1"/>
    </xf>
    <xf numFmtId="38" fontId="16" fillId="2" borderId="21" xfId="8" applyFont="1" applyFill="1" applyBorder="1" applyAlignment="1">
      <alignment horizontal="center" vertical="center" shrinkToFit="1"/>
    </xf>
    <xf numFmtId="38" fontId="16" fillId="2" borderId="44" xfId="8" applyFont="1" applyFill="1" applyBorder="1" applyAlignment="1">
      <alignment horizontal="center" vertical="center" shrinkToFit="1"/>
    </xf>
    <xf numFmtId="0" fontId="33" fillId="2" borderId="8" xfId="1" applyFont="1" applyFill="1" applyBorder="1" applyAlignment="1">
      <alignment horizontal="left" vertical="center" shrinkToFit="1"/>
    </xf>
    <xf numFmtId="0" fontId="34" fillId="0" borderId="25" xfId="1" applyFont="1" applyBorder="1" applyAlignment="1">
      <alignment horizontal="left" vertical="top" wrapText="1"/>
    </xf>
    <xf numFmtId="0" fontId="16" fillId="0" borderId="1" xfId="1" applyFont="1" applyBorder="1" applyAlignment="1">
      <alignment horizontal="center" vertical="center"/>
    </xf>
    <xf numFmtId="0" fontId="16" fillId="0" borderId="6" xfId="1" applyFont="1" applyBorder="1" applyAlignment="1">
      <alignment horizontal="center" vertical="center"/>
    </xf>
    <xf numFmtId="0" fontId="16" fillId="0" borderId="2" xfId="1" applyFont="1" applyBorder="1" applyAlignment="1">
      <alignment horizontal="center" vertical="center"/>
    </xf>
    <xf numFmtId="0" fontId="16" fillId="2" borderId="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41" xfId="1" applyFont="1" applyFill="1" applyBorder="1" applyAlignment="1">
      <alignment horizontal="center" vertical="center"/>
    </xf>
    <xf numFmtId="38" fontId="16" fillId="0" borderId="22" xfId="8" applyFont="1" applyBorder="1" applyAlignment="1">
      <alignment horizontal="center" vertical="center" wrapText="1"/>
    </xf>
    <xf numFmtId="38" fontId="16" fillId="0" borderId="23" xfId="8" applyFont="1" applyBorder="1" applyAlignment="1">
      <alignment horizontal="center" vertical="center" wrapText="1"/>
    </xf>
    <xf numFmtId="38" fontId="16" fillId="0" borderId="35" xfId="8" applyFont="1" applyBorder="1" applyAlignment="1">
      <alignment horizontal="center" vertical="center" wrapText="1"/>
    </xf>
    <xf numFmtId="38" fontId="16" fillId="0" borderId="20" xfId="8" applyFont="1" applyBorder="1" applyAlignment="1">
      <alignment horizontal="center" vertical="center" wrapText="1"/>
    </xf>
    <xf numFmtId="38" fontId="16" fillId="0" borderId="21" xfId="8" applyFont="1" applyBorder="1" applyAlignment="1">
      <alignment horizontal="center" vertical="center" wrapText="1"/>
    </xf>
    <xf numFmtId="38" fontId="16" fillId="0" borderId="34" xfId="8" applyFont="1" applyBorder="1" applyAlignment="1">
      <alignment horizontal="center" vertical="center" wrapText="1"/>
    </xf>
    <xf numFmtId="0" fontId="36" fillId="3" borderId="1" xfId="1" applyFont="1" applyFill="1" applyBorder="1" applyAlignment="1" applyProtection="1">
      <alignment horizontal="center" vertical="center"/>
      <protection locked="0"/>
    </xf>
    <xf numFmtId="0" fontId="36" fillId="3" borderId="6" xfId="1" applyFont="1" applyFill="1" applyBorder="1" applyAlignment="1" applyProtection="1">
      <alignment horizontal="center" vertical="center"/>
      <protection locked="0"/>
    </xf>
    <xf numFmtId="0" fontId="36" fillId="3" borderId="41" xfId="1" applyFont="1" applyFill="1" applyBorder="1" applyAlignment="1" applyProtection="1">
      <alignment horizontal="center" vertical="center"/>
      <protection locked="0"/>
    </xf>
    <xf numFmtId="0" fontId="16" fillId="0" borderId="53" xfId="1" applyFont="1" applyBorder="1" applyAlignment="1">
      <alignment horizontal="center" vertical="center" wrapText="1"/>
    </xf>
    <xf numFmtId="0" fontId="37" fillId="2" borderId="1" xfId="1" applyFont="1" applyFill="1" applyBorder="1" applyAlignment="1">
      <alignment horizontal="center" vertical="center" shrinkToFit="1"/>
    </xf>
    <xf numFmtId="0" fontId="37" fillId="2" borderId="6" xfId="1" applyFont="1" applyFill="1" applyBorder="1" applyAlignment="1">
      <alignment horizontal="center" vertical="center" shrinkToFit="1"/>
    </xf>
    <xf numFmtId="0" fontId="37" fillId="2" borderId="2" xfId="1" applyFont="1" applyFill="1" applyBorder="1" applyAlignment="1">
      <alignment horizontal="center" vertical="center" shrinkToFit="1"/>
    </xf>
    <xf numFmtId="0" fontId="16" fillId="0" borderId="1"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2" borderId="54" xfId="1" applyFont="1" applyFill="1" applyBorder="1" applyAlignment="1">
      <alignment horizontal="center" vertical="center" shrinkToFit="1"/>
    </xf>
    <xf numFmtId="0" fontId="16" fillId="2" borderId="55" xfId="1" applyFont="1" applyFill="1" applyBorder="1" applyAlignment="1">
      <alignment horizontal="center" vertical="center" shrinkToFit="1"/>
    </xf>
    <xf numFmtId="0" fontId="16" fillId="2" borderId="56" xfId="1" applyFont="1" applyFill="1" applyBorder="1" applyAlignment="1">
      <alignment horizontal="center" vertical="center" shrinkToFit="1"/>
    </xf>
    <xf numFmtId="0" fontId="16" fillId="0" borderId="28"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57" xfId="1" applyFont="1" applyBorder="1" applyAlignment="1">
      <alignment horizontal="center" vertical="center" wrapText="1"/>
    </xf>
    <xf numFmtId="0" fontId="16" fillId="3" borderId="5" xfId="1" applyFont="1" applyFill="1" applyBorder="1" applyAlignment="1" applyProtection="1">
      <alignment horizontal="left" vertical="top" wrapText="1"/>
      <protection locked="0"/>
    </xf>
    <xf numFmtId="0" fontId="16" fillId="3" borderId="3" xfId="1" applyFont="1" applyFill="1" applyBorder="1" applyAlignment="1" applyProtection="1">
      <alignment horizontal="left" vertical="top" wrapText="1"/>
      <protection locked="0"/>
    </xf>
    <xf numFmtId="0" fontId="16" fillId="3" borderId="4" xfId="1" applyFont="1" applyFill="1" applyBorder="1" applyAlignment="1" applyProtection="1">
      <alignment horizontal="left" vertical="top" wrapText="1"/>
      <protection locked="0"/>
    </xf>
    <xf numFmtId="0" fontId="16" fillId="3" borderId="42" xfId="1" applyFont="1" applyFill="1" applyBorder="1" applyAlignment="1" applyProtection="1">
      <alignment horizontal="left" vertical="top" wrapText="1"/>
      <protection locked="0"/>
    </xf>
    <xf numFmtId="0" fontId="16" fillId="3" borderId="16" xfId="1" applyFont="1" applyFill="1" applyBorder="1" applyAlignment="1" applyProtection="1">
      <alignment horizontal="left" vertical="top" wrapText="1"/>
      <protection locked="0"/>
    </xf>
    <xf numFmtId="0" fontId="16" fillId="3" borderId="57" xfId="1" applyFont="1" applyFill="1" applyBorder="1" applyAlignment="1" applyProtection="1">
      <alignment horizontal="left" vertical="top" wrapText="1"/>
      <protection locked="0"/>
    </xf>
    <xf numFmtId="0" fontId="17" fillId="0" borderId="5"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57" xfId="1" applyFont="1" applyBorder="1" applyAlignment="1">
      <alignment horizontal="center" vertical="center" wrapText="1"/>
    </xf>
    <xf numFmtId="0" fontId="17" fillId="0" borderId="42" xfId="1" applyFont="1" applyBorder="1" applyAlignment="1">
      <alignment horizontal="left" vertical="top" wrapText="1"/>
    </xf>
    <xf numFmtId="0" fontId="17" fillId="0" borderId="16" xfId="1" applyFont="1" applyBorder="1" applyAlignment="1">
      <alignment horizontal="left" vertical="top" wrapText="1"/>
    </xf>
    <xf numFmtId="0" fontId="17" fillId="0" borderId="29" xfId="1" applyFont="1" applyBorder="1" applyAlignment="1">
      <alignment horizontal="left" vertical="top" wrapText="1"/>
    </xf>
    <xf numFmtId="0" fontId="42" fillId="0" borderId="1" xfId="1" applyFont="1" applyBorder="1" applyAlignment="1">
      <alignment horizontal="right" vertical="center"/>
    </xf>
    <xf numFmtId="0" fontId="42" fillId="0" borderId="6" xfId="1" applyFont="1" applyBorder="1" applyAlignment="1">
      <alignment horizontal="right" vertical="center"/>
    </xf>
    <xf numFmtId="0" fontId="34" fillId="0" borderId="0" xfId="1" applyFont="1" applyBorder="1" applyAlignment="1">
      <alignment horizontal="left" vertical="center" wrapText="1"/>
    </xf>
    <xf numFmtId="0" fontId="41" fillId="4" borderId="1" xfId="1" applyFont="1" applyFill="1" applyBorder="1" applyAlignment="1">
      <alignment horizontal="center" vertical="center"/>
    </xf>
    <xf numFmtId="0" fontId="41" fillId="4" borderId="6" xfId="1" applyFont="1" applyFill="1" applyBorder="1" applyAlignment="1">
      <alignment horizontal="center" vertical="center"/>
    </xf>
    <xf numFmtId="0" fontId="41" fillId="4" borderId="2" xfId="1" applyFont="1" applyFill="1" applyBorder="1" applyAlignment="1">
      <alignment horizontal="center" vertical="center"/>
    </xf>
    <xf numFmtId="0" fontId="42" fillId="3" borderId="1" xfId="1" applyFont="1" applyFill="1" applyBorder="1" applyAlignment="1" applyProtection="1">
      <alignment horizontal="center" vertical="center"/>
      <protection locked="0"/>
    </xf>
    <xf numFmtId="0" fontId="42" fillId="3" borderId="6" xfId="1" applyFont="1" applyFill="1" applyBorder="1" applyAlignment="1" applyProtection="1">
      <alignment horizontal="center" vertical="center"/>
      <protection locked="0"/>
    </xf>
    <xf numFmtId="0" fontId="42" fillId="3" borderId="2" xfId="1" applyFont="1" applyFill="1" applyBorder="1" applyAlignment="1" applyProtection="1">
      <alignment horizontal="center" vertical="center"/>
      <protection locked="0"/>
    </xf>
    <xf numFmtId="0" fontId="43" fillId="0" borderId="1" xfId="1" applyFont="1" applyBorder="1" applyAlignment="1">
      <alignment horizontal="left" vertical="center" wrapText="1"/>
    </xf>
    <xf numFmtId="0" fontId="43" fillId="0" borderId="6" xfId="1" applyFont="1" applyBorder="1" applyAlignment="1">
      <alignment horizontal="left" vertical="center" wrapText="1"/>
    </xf>
    <xf numFmtId="0" fontId="43" fillId="0" borderId="2" xfId="1" applyFont="1" applyBorder="1" applyAlignment="1">
      <alignment horizontal="left" vertical="center" wrapText="1"/>
    </xf>
    <xf numFmtId="0" fontId="43" fillId="0" borderId="1" xfId="1" applyFont="1" applyBorder="1" applyAlignment="1">
      <alignment horizontal="center" vertical="center"/>
    </xf>
    <xf numFmtId="0" fontId="43" fillId="0" borderId="6" xfId="1" applyFont="1" applyBorder="1" applyAlignment="1">
      <alignment horizontal="center" vertical="center"/>
    </xf>
    <xf numFmtId="0" fontId="43" fillId="0" borderId="2" xfId="1" applyFont="1" applyBorder="1" applyAlignment="1">
      <alignment horizontal="center" vertical="center"/>
    </xf>
    <xf numFmtId="0" fontId="42" fillId="3" borderId="1" xfId="1" applyFont="1" applyFill="1" applyBorder="1" applyAlignment="1" applyProtection="1">
      <alignment horizontal="right" vertical="center"/>
      <protection locked="0"/>
    </xf>
    <xf numFmtId="0" fontId="42" fillId="3" borderId="6" xfId="1" applyFont="1" applyFill="1" applyBorder="1" applyAlignment="1" applyProtection="1">
      <alignment horizontal="right" vertical="center"/>
      <protection locked="0"/>
    </xf>
    <xf numFmtId="0" fontId="44" fillId="0" borderId="58" xfId="1" applyFont="1" applyBorder="1" applyAlignment="1">
      <alignment horizontal="left" vertical="center" wrapText="1"/>
    </xf>
    <xf numFmtId="0" fontId="44" fillId="0" borderId="0" xfId="1" applyFont="1" applyBorder="1" applyAlignment="1">
      <alignment horizontal="left" vertical="center" wrapText="1"/>
    </xf>
    <xf numFmtId="0" fontId="34" fillId="0" borderId="0" xfId="1" applyFont="1" applyFill="1" applyBorder="1" applyAlignment="1">
      <alignment horizontal="center" vertical="center"/>
    </xf>
    <xf numFmtId="0" fontId="42" fillId="3" borderId="5" xfId="1" applyFont="1" applyFill="1" applyBorder="1" applyAlignment="1" applyProtection="1">
      <alignment horizontal="right" vertical="center"/>
      <protection locked="0"/>
    </xf>
    <xf numFmtId="0" fontId="42" fillId="3" borderId="3" xfId="1" applyFont="1" applyFill="1" applyBorder="1" applyAlignment="1" applyProtection="1">
      <alignment horizontal="right" vertical="center"/>
      <protection locked="0"/>
    </xf>
    <xf numFmtId="0" fontId="34" fillId="5" borderId="18" xfId="1" applyFont="1" applyFill="1" applyBorder="1" applyAlignment="1">
      <alignment horizontal="center" vertical="center"/>
    </xf>
    <xf numFmtId="0" fontId="34" fillId="5" borderId="19" xfId="1" applyFont="1" applyFill="1" applyBorder="1" applyAlignment="1">
      <alignment horizontal="center" vertical="center"/>
    </xf>
    <xf numFmtId="0" fontId="34" fillId="0" borderId="0" xfId="1" applyFont="1" applyFill="1" applyBorder="1" applyAlignment="1">
      <alignment horizontal="center"/>
    </xf>
    <xf numFmtId="0" fontId="31" fillId="4" borderId="8" xfId="1" applyFont="1" applyFill="1" applyBorder="1" applyAlignment="1">
      <alignment horizontal="center" vertical="center"/>
    </xf>
    <xf numFmtId="0" fontId="31" fillId="4" borderId="7" xfId="1" applyFont="1" applyFill="1" applyBorder="1" applyAlignment="1">
      <alignment horizontal="center" vertical="center"/>
    </xf>
    <xf numFmtId="0" fontId="42" fillId="0" borderId="17" xfId="1" applyFont="1" applyBorder="1" applyAlignment="1">
      <alignment horizontal="right" vertical="center"/>
    </xf>
    <xf numFmtId="0" fontId="42" fillId="0" borderId="18" xfId="1" applyFont="1" applyBorder="1" applyAlignment="1">
      <alignment horizontal="right" vertical="center"/>
    </xf>
    <xf numFmtId="0" fontId="45" fillId="0" borderId="0" xfId="1" applyFont="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pplyAlignment="1">
      <alignment horizontal="center" vertical="center"/>
    </xf>
    <xf numFmtId="0" fontId="16" fillId="0" borderId="0" xfId="1" applyFont="1" applyAlignment="1">
      <alignment horizontal="center" vertical="center"/>
    </xf>
    <xf numFmtId="0" fontId="34" fillId="5" borderId="17" xfId="1" applyFont="1" applyFill="1" applyBorder="1" applyAlignment="1">
      <alignment horizontal="center" vertical="center"/>
    </xf>
    <xf numFmtId="0" fontId="34" fillId="5" borderId="37" xfId="1" applyFont="1" applyFill="1" applyBorder="1" applyAlignment="1">
      <alignment horizontal="center" vertical="center"/>
    </xf>
    <xf numFmtId="0" fontId="34" fillId="5" borderId="38" xfId="1" applyFont="1" applyFill="1" applyBorder="1" applyAlignment="1">
      <alignment horizontal="center" vertical="center"/>
    </xf>
    <xf numFmtId="0" fontId="34" fillId="5" borderId="39" xfId="1" applyFont="1" applyFill="1" applyBorder="1" applyAlignment="1">
      <alignment horizontal="center" vertical="center"/>
    </xf>
    <xf numFmtId="0" fontId="34" fillId="5" borderId="40" xfId="1" applyFont="1" applyFill="1" applyBorder="1" applyAlignment="1">
      <alignment horizontal="center" vertical="center"/>
    </xf>
  </cellXfs>
  <cellStyles count="11">
    <cellStyle name="パーセント 2" xfId="7" xr:uid="{00000000-0005-0000-0000-000000000000}"/>
    <cellStyle name="桁区切り 2" xfId="3" xr:uid="{00000000-0005-0000-0000-000001000000}"/>
    <cellStyle name="桁区切り 2 2" xfId="9" xr:uid="{00000000-0005-0000-0000-000002000000}"/>
    <cellStyle name="桁区切り 3" xfId="8" xr:uid="{00000000-0005-0000-0000-000003000000}"/>
    <cellStyle name="通貨 2" xfId="6" xr:uid="{00000000-0005-0000-0000-000004000000}"/>
    <cellStyle name="標準" xfId="0" builtinId="0"/>
    <cellStyle name="標準 2" xfId="1" xr:uid="{00000000-0005-0000-0000-000006000000}"/>
    <cellStyle name="標準 3" xfId="2" xr:uid="{00000000-0005-0000-0000-000007000000}"/>
    <cellStyle name="標準 4" xfId="5" xr:uid="{00000000-0005-0000-0000-000008000000}"/>
    <cellStyle name="標準 4 2" xfId="10" xr:uid="{00000000-0005-0000-0000-000009000000}"/>
    <cellStyle name="標準_おむつ明細H22（最終）" xfId="4" xr:uid="{00000000-0005-0000-0000-00000A000000}"/>
  </cellStyles>
  <dxfs count="1">
    <dxf>
      <fill>
        <patternFill>
          <bgColor rgb="FFB4EBFA"/>
        </patternFill>
      </fill>
    </dxf>
  </dxfs>
  <tableStyles count="0" defaultTableStyle="TableStyleMedium2" defaultPivotStyle="PivotStyleLight16"/>
  <colors>
    <mruColors>
      <color rgb="FFB4EBFA"/>
      <color rgb="FFFFFFCC"/>
      <color rgb="FFECFAFE"/>
      <color rgb="FFCCFFCC"/>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19" lockText="1" noThreeD="1"/>
</file>

<file path=xl/ctrlProps/ctrlProp10.xml><?xml version="1.0" encoding="utf-8"?>
<formControlPr xmlns="http://schemas.microsoft.com/office/spreadsheetml/2009/9/main" objectType="CheckBox" fmlaLink="$L$21" lockText="1" noThreeD="1"/>
</file>

<file path=xl/ctrlProps/ctrlProp11.xml><?xml version="1.0" encoding="utf-8"?>
<formControlPr xmlns="http://schemas.microsoft.com/office/spreadsheetml/2009/9/main" objectType="CheckBox" fmlaLink="$D$25" lockText="1" noThreeD="1"/>
</file>

<file path=xl/ctrlProps/ctrlProp12.xml><?xml version="1.0" encoding="utf-8"?>
<formControlPr xmlns="http://schemas.microsoft.com/office/spreadsheetml/2009/9/main" objectType="CheckBox" fmlaLink="$P$25" lockText="1" noThreeD="1"/>
</file>

<file path=xl/ctrlProps/ctrlProp13.xml><?xml version="1.0" encoding="utf-8"?>
<formControlPr xmlns="http://schemas.microsoft.com/office/spreadsheetml/2009/9/main" objectType="CheckBox" fmlaLink="$D$26" lockText="1" noThreeD="1"/>
</file>

<file path=xl/ctrlProps/ctrlProp14.xml><?xml version="1.0" encoding="utf-8"?>
<formControlPr xmlns="http://schemas.microsoft.com/office/spreadsheetml/2009/9/main" objectType="CheckBox" fmlaLink="$D$27" lockText="1" noThreeD="1"/>
</file>

<file path=xl/ctrlProps/ctrlProp15.xml><?xml version="1.0" encoding="utf-8"?>
<formControlPr xmlns="http://schemas.microsoft.com/office/spreadsheetml/2009/9/main" objectType="CheckBox" fmlaLink="'（申請書）'!$D$26" noThreeD="1"/>
</file>

<file path=xl/ctrlProps/ctrlProp16.xml><?xml version="1.0" encoding="utf-8"?>
<formControlPr xmlns="http://schemas.microsoft.com/office/spreadsheetml/2009/9/main" objectType="CheckBox" fmlaLink="'（申請書）'!$D$27"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19" lockText="1" noThreeD="1"/>
</file>

<file path=xl/ctrlProps/ctrlProp3.xml><?xml version="1.0" encoding="utf-8"?>
<formControlPr xmlns="http://schemas.microsoft.com/office/spreadsheetml/2009/9/main" objectType="CheckBox" fmlaLink="$P$19" lockText="1" noThreeD="1"/>
</file>

<file path=xl/ctrlProps/ctrlProp4.xml><?xml version="1.0" encoding="utf-8"?>
<formControlPr xmlns="http://schemas.microsoft.com/office/spreadsheetml/2009/9/main" objectType="CheckBox" fmlaLink="$V$19" lockText="1" noThreeD="1"/>
</file>

<file path=xl/ctrlProps/ctrlProp5.xml><?xml version="1.0" encoding="utf-8"?>
<formControlPr xmlns="http://schemas.microsoft.com/office/spreadsheetml/2009/9/main" objectType="CheckBox" fmlaLink="$D$18" lockText="1" noThreeD="1"/>
</file>

<file path=xl/ctrlProps/ctrlProp6.xml><?xml version="1.0" encoding="utf-8"?>
<formControlPr xmlns="http://schemas.microsoft.com/office/spreadsheetml/2009/9/main" objectType="CheckBox" fmlaLink="$J$18" lockText="1" noThreeD="1"/>
</file>

<file path=xl/ctrlProps/ctrlProp7.xml><?xml version="1.0" encoding="utf-8"?>
<formControlPr xmlns="http://schemas.microsoft.com/office/spreadsheetml/2009/9/main" objectType="CheckBox" fmlaLink="$D$20" lockText="1" noThreeD="1"/>
</file>

<file path=xl/ctrlProps/ctrlProp8.xml><?xml version="1.0" encoding="utf-8"?>
<formControlPr xmlns="http://schemas.microsoft.com/office/spreadsheetml/2009/9/main" objectType="CheckBox" fmlaLink="$J$20" lockText="1" noThreeD="1"/>
</file>

<file path=xl/ctrlProps/ctrlProp9.xml><?xml version="1.0" encoding="utf-8"?>
<formControlPr xmlns="http://schemas.microsoft.com/office/spreadsheetml/2009/9/main" objectType="CheckBox" fmlaLink="$D$21" lockText="1" noThreeD="1"/>
</file>

<file path=xl/drawings/drawing1.xml><?xml version="1.0" encoding="utf-8"?>
<xdr:wsDr xmlns:xdr="http://schemas.openxmlformats.org/drawingml/2006/spreadsheetDrawing" xmlns:a="http://schemas.openxmlformats.org/drawingml/2006/main">
  <xdr:twoCellAnchor editAs="oneCell">
    <xdr:from>
      <xdr:col>3</xdr:col>
      <xdr:colOff>9525</xdr:colOff>
      <xdr:row>18</xdr:row>
      <xdr:rowOff>66675</xdr:rowOff>
    </xdr:from>
    <xdr:to>
      <xdr:col>3</xdr:col>
      <xdr:colOff>219075</xdr:colOff>
      <xdr:row>19</xdr:row>
      <xdr:rowOff>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9525</xdr:colOff>
      <xdr:row>18</xdr:row>
      <xdr:rowOff>66675</xdr:rowOff>
    </xdr:from>
    <xdr:to>
      <xdr:col>9</xdr:col>
      <xdr:colOff>219075</xdr:colOff>
      <xdr:row>19</xdr:row>
      <xdr:rowOff>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18</xdr:row>
      <xdr:rowOff>66675</xdr:rowOff>
    </xdr:from>
    <xdr:to>
      <xdr:col>15</xdr:col>
      <xdr:colOff>219075</xdr:colOff>
      <xdr:row>19</xdr:row>
      <xdr:rowOff>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21</xdr:col>
      <xdr:colOff>9525</xdr:colOff>
      <xdr:row>18</xdr:row>
      <xdr:rowOff>66675</xdr:rowOff>
    </xdr:from>
    <xdr:to>
      <xdr:col>22</xdr:col>
      <xdr:colOff>0</xdr:colOff>
      <xdr:row>19</xdr:row>
      <xdr:rowOff>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17</xdr:row>
      <xdr:rowOff>66675</xdr:rowOff>
    </xdr:from>
    <xdr:to>
      <xdr:col>3</xdr:col>
      <xdr:colOff>219075</xdr:colOff>
      <xdr:row>17</xdr:row>
      <xdr:rowOff>342900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9525</xdr:colOff>
      <xdr:row>17</xdr:row>
      <xdr:rowOff>66675</xdr:rowOff>
    </xdr:from>
    <xdr:to>
      <xdr:col>9</xdr:col>
      <xdr:colOff>219075</xdr:colOff>
      <xdr:row>17</xdr:row>
      <xdr:rowOff>342900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19</xdr:row>
      <xdr:rowOff>66675</xdr:rowOff>
    </xdr:from>
    <xdr:to>
      <xdr:col>3</xdr:col>
      <xdr:colOff>219075</xdr:colOff>
      <xdr:row>19</xdr:row>
      <xdr:rowOff>342900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9525</xdr:colOff>
      <xdr:row>19</xdr:row>
      <xdr:rowOff>66675</xdr:rowOff>
    </xdr:from>
    <xdr:to>
      <xdr:col>9</xdr:col>
      <xdr:colOff>219075</xdr:colOff>
      <xdr:row>19</xdr:row>
      <xdr:rowOff>342900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20</xdr:row>
      <xdr:rowOff>66675</xdr:rowOff>
    </xdr:from>
    <xdr:to>
      <xdr:col>4</xdr:col>
      <xdr:colOff>0</xdr:colOff>
      <xdr:row>20</xdr:row>
      <xdr:rowOff>342900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20</xdr:row>
      <xdr:rowOff>66675</xdr:rowOff>
    </xdr:from>
    <xdr:to>
      <xdr:col>12</xdr:col>
      <xdr:colOff>0</xdr:colOff>
      <xdr:row>20</xdr:row>
      <xdr:rowOff>342900</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24</xdr:row>
      <xdr:rowOff>66675</xdr:rowOff>
    </xdr:from>
    <xdr:to>
      <xdr:col>3</xdr:col>
      <xdr:colOff>219075</xdr:colOff>
      <xdr:row>24</xdr:row>
      <xdr:rowOff>342900</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24</xdr:row>
      <xdr:rowOff>66675</xdr:rowOff>
    </xdr:from>
    <xdr:to>
      <xdr:col>16</xdr:col>
      <xdr:colOff>0</xdr:colOff>
      <xdr:row>24</xdr:row>
      <xdr:rowOff>342900</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25</xdr:row>
      <xdr:rowOff>66675</xdr:rowOff>
    </xdr:from>
    <xdr:to>
      <xdr:col>3</xdr:col>
      <xdr:colOff>219075</xdr:colOff>
      <xdr:row>25</xdr:row>
      <xdr:rowOff>342900</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xdr:col>
      <xdr:colOff>9525</xdr:colOff>
      <xdr:row>26</xdr:row>
      <xdr:rowOff>66675</xdr:rowOff>
    </xdr:from>
    <xdr:to>
      <xdr:col>3</xdr:col>
      <xdr:colOff>219075</xdr:colOff>
      <xdr:row>26</xdr:row>
      <xdr:rowOff>342900</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34</xdr:col>
      <xdr:colOff>455838</xdr:colOff>
      <xdr:row>3</xdr:row>
      <xdr:rowOff>36818</xdr:rowOff>
    </xdr:from>
    <xdr:to>
      <xdr:col>42</xdr:col>
      <xdr:colOff>416718</xdr:colOff>
      <xdr:row>12</xdr:row>
      <xdr:rowOff>273844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718776" y="477349"/>
          <a:ext cx="5485380" cy="2142026"/>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申請書作成方法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⑴</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青色セルに必要項目を入力してください。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申請日の上のセルに「全項目</a:t>
          </a:r>
          <a:r>
            <a:rPr kumimoji="1" lang="en-US" altLang="ja-JP" sz="1200">
              <a:latin typeface="ＭＳ ゴシック" panose="020B0609070205080204" pitchFamily="49" charset="-128"/>
              <a:ea typeface="ＭＳ ゴシック" panose="020B0609070205080204" pitchFamily="49" charset="-128"/>
            </a:rPr>
            <a:t>OK</a:t>
          </a:r>
          <a:r>
            <a:rPr kumimoji="1" lang="ja-JP" altLang="en-US" sz="1200">
              <a:latin typeface="ＭＳ ゴシック" panose="020B0609070205080204" pitchFamily="49" charset="-128"/>
              <a:ea typeface="ＭＳ ゴシック" panose="020B0609070205080204" pitchFamily="49" charset="-128"/>
            </a:rPr>
            <a:t>」と表示されましたら必須項目の入力は完了です。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（未</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誤</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入力の必須項目がある場合はその項目名が表示されます。）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⑵ 印刷後、黄色セルに介護者及び介護を受けている高齢者等の氏名を署名してください。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⑶ 窓口への提出又は郵送により当申請書を提出してください。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baseline="0">
              <a:latin typeface="ＭＳ ゴシック" panose="020B0609070205080204" pitchFamily="49" charset="-128"/>
              <a:ea typeface="ＭＳ ゴシック" panose="020B0609070205080204" pitchFamily="49" charset="-128"/>
            </a:rPr>
            <a:t>　紙おむつ受給の方は別シートの</a:t>
          </a:r>
          <a:r>
            <a:rPr kumimoji="1" lang="ja-JP" altLang="en-US" sz="1200">
              <a:latin typeface="ＭＳ ゴシック" panose="020B0609070205080204" pitchFamily="49" charset="-128"/>
              <a:ea typeface="ＭＳ ゴシック" panose="020B0609070205080204" pitchFamily="49" charset="-128"/>
            </a:rPr>
            <a:t>注文票を、おむつ代受給の方は指定おむつ等使用証明書（病院等が記入）を、申請書とあわせて提出してください。</a:t>
          </a:r>
        </a:p>
      </xdr:txBody>
    </xdr:sp>
    <xdr:clientData/>
  </xdr:twoCellAnchor>
  <xdr:twoCellAnchor>
    <xdr:from>
      <xdr:col>34</xdr:col>
      <xdr:colOff>393326</xdr:colOff>
      <xdr:row>0</xdr:row>
      <xdr:rowOff>66674</xdr:rowOff>
    </xdr:from>
    <xdr:to>
      <xdr:col>41</xdr:col>
      <xdr:colOff>94689</xdr:colOff>
      <xdr:row>2</xdr:row>
      <xdr:rowOff>125504</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8718176" y="66674"/>
          <a:ext cx="4501963" cy="277905"/>
        </a:xfrm>
        <a:prstGeom prst="wedgeRectCallout">
          <a:avLst>
            <a:gd name="adj1" fmla="val -55468"/>
            <a:gd name="adj2" fmla="val 29989"/>
          </a:avLst>
        </a:prstGeom>
        <a:ln w="28575">
          <a:solidFill>
            <a:schemeClr val="accent1">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latin typeface="ＭＳ ゴシック" panose="020B0609070205080204" pitchFamily="49" charset="-128"/>
              <a:ea typeface="ＭＳ ゴシック" panose="020B0609070205080204" pitchFamily="49" charset="-128"/>
            </a:rPr>
            <a:t>必要項目の入力が完了すると「全項目ＯＫ」と表示されます。</a:t>
          </a:r>
        </a:p>
      </xdr:txBody>
    </xdr:sp>
    <xdr:clientData/>
  </xdr:twoCellAnchor>
  <xdr:twoCellAnchor>
    <xdr:from>
      <xdr:col>34</xdr:col>
      <xdr:colOff>56030</xdr:colOff>
      <xdr:row>12</xdr:row>
      <xdr:rowOff>56029</xdr:rowOff>
    </xdr:from>
    <xdr:to>
      <xdr:col>34</xdr:col>
      <xdr:colOff>616323</xdr:colOff>
      <xdr:row>29</xdr:row>
      <xdr:rowOff>433916</xdr:rowOff>
    </xdr:to>
    <xdr:sp macro="" textlink="">
      <xdr:nvSpPr>
        <xdr:cNvPr id="18" name="右中かっこ 17">
          <a:extLst>
            <a:ext uri="{FF2B5EF4-FFF2-40B4-BE49-F238E27FC236}">
              <a16:creationId xmlns:a16="http://schemas.microsoft.com/office/drawing/2014/main" id="{00000000-0008-0000-0000-000012000000}"/>
            </a:ext>
          </a:extLst>
        </xdr:cNvPr>
        <xdr:cNvSpPr/>
      </xdr:nvSpPr>
      <xdr:spPr>
        <a:xfrm>
          <a:off x="8380880" y="2418229"/>
          <a:ext cx="560293" cy="6407212"/>
        </a:xfrm>
        <a:prstGeom prst="rightBrace">
          <a:avLst>
            <a:gd name="adj1" fmla="val 8333"/>
            <a:gd name="adj2" fmla="val 44349"/>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18743</xdr:colOff>
      <xdr:row>19</xdr:row>
      <xdr:rowOff>76199</xdr:rowOff>
    </xdr:from>
    <xdr:to>
      <xdr:col>40</xdr:col>
      <xdr:colOff>573305</xdr:colOff>
      <xdr:row>20</xdr:row>
      <xdr:rowOff>333374</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9029393" y="4933949"/>
          <a:ext cx="3983562" cy="638175"/>
        </a:xfrm>
        <a:prstGeom prst="wedgeRectCallout">
          <a:avLst>
            <a:gd name="adj1" fmla="val -42519"/>
            <a:gd name="adj2" fmla="val 2706"/>
          </a:avLst>
        </a:prstGeom>
        <a:ln w="190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紙おむつ等支給を申請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する方について、</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各欄に</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申請日時点の情報、状況を</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462804</xdr:colOff>
      <xdr:row>13</xdr:row>
      <xdr:rowOff>172570</xdr:rowOff>
    </xdr:from>
    <xdr:to>
      <xdr:col>41</xdr:col>
      <xdr:colOff>78441</xdr:colOff>
      <xdr:row>15</xdr:row>
      <xdr:rowOff>232832</xdr:rowOff>
    </xdr:to>
    <xdr:sp macro="" textlink="">
      <xdr:nvSpPr>
        <xdr:cNvPr id="20" name="AutoShape 17">
          <a:extLst>
            <a:ext uri="{FF2B5EF4-FFF2-40B4-BE49-F238E27FC236}">
              <a16:creationId xmlns:a16="http://schemas.microsoft.com/office/drawing/2014/main" id="{00000000-0008-0000-0000-000014000000}"/>
            </a:ext>
          </a:extLst>
        </xdr:cNvPr>
        <xdr:cNvSpPr>
          <a:spLocks noChangeArrowheads="1"/>
        </xdr:cNvSpPr>
      </xdr:nvSpPr>
      <xdr:spPr bwMode="auto">
        <a:xfrm>
          <a:off x="8787654" y="3011020"/>
          <a:ext cx="4416237" cy="717487"/>
        </a:xfrm>
        <a:prstGeom prst="wedgeRoundRectCallout">
          <a:avLst>
            <a:gd name="adj1" fmla="val -57166"/>
            <a:gd name="adj2" fmla="val -28064"/>
            <a:gd name="adj3" fmla="val 16667"/>
          </a:avLst>
        </a:prstGeom>
        <a:ln w="19050">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申請者氏名・世帯主氏名は自署が必要のため、入力できません。</a:t>
          </a:r>
          <a:endParaRPr kumimoji="1" lang="en-US" altLang="ja-JP" sz="1100" b="1" u="sng">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ゴシック" panose="020B0609070205080204" pitchFamily="49" charset="-128"/>
              <a:ea typeface="ＭＳ ゴシック" panose="020B0609070205080204" pitchFamily="49" charset="-128"/>
              <a:cs typeface="+mn-cs"/>
            </a:rPr>
            <a:t>印刷後、それぞれ自署により記名し、提出してください。</a:t>
          </a:r>
        </a:p>
      </xdr:txBody>
    </xdr:sp>
    <xdr:clientData/>
  </xdr:twoCellAnchor>
  <xdr:twoCellAnchor>
    <xdr:from>
      <xdr:col>34</xdr:col>
      <xdr:colOff>490008</xdr:colOff>
      <xdr:row>21</xdr:row>
      <xdr:rowOff>84667</xdr:rowOff>
    </xdr:from>
    <xdr:to>
      <xdr:col>41</xdr:col>
      <xdr:colOff>191371</xdr:colOff>
      <xdr:row>24</xdr:row>
      <xdr:rowOff>21167</xdr:rowOff>
    </xdr:to>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8814858" y="5713942"/>
          <a:ext cx="4501963" cy="1060450"/>
        </a:xfrm>
        <a:prstGeom prst="wedgeRectCallout">
          <a:avLst>
            <a:gd name="adj1" fmla="val -57811"/>
            <a:gd name="adj2" fmla="val -17893"/>
          </a:avLst>
        </a:prstGeom>
        <a:ln w="2857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本申請に係る問い合わせ等がある場合、こちらにご連絡を</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いた</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しますので、連絡先のご家族等を入力してください。</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該当の方がいない</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場合は</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氏名</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欄に</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なし</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とご入力ください。</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486834</xdr:colOff>
      <xdr:row>25</xdr:row>
      <xdr:rowOff>105832</xdr:rowOff>
    </xdr:from>
    <xdr:to>
      <xdr:col>41</xdr:col>
      <xdr:colOff>188197</xdr:colOff>
      <xdr:row>28</xdr:row>
      <xdr:rowOff>275164</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8811684" y="7240057"/>
          <a:ext cx="4501963" cy="988482"/>
        </a:xfrm>
        <a:prstGeom prst="wedgeRectCallout">
          <a:avLst>
            <a:gd name="adj1" fmla="val -57811"/>
            <a:gd name="adj2" fmla="val -17893"/>
          </a:avLst>
        </a:prstGeom>
        <a:ln w="2857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配達希望先欄は、受給希望が「紙おむつ」の場合のみ入力してください。</a:t>
          </a:r>
        </a:p>
        <a:p>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「おむつ代」希望の場合は入力しないでください。</a:t>
          </a:r>
        </a:p>
      </xdr:txBody>
    </xdr:sp>
    <xdr:clientData/>
  </xdr:twoCellAnchor>
  <xdr:twoCellAnchor>
    <xdr:from>
      <xdr:col>34</xdr:col>
      <xdr:colOff>381000</xdr:colOff>
      <xdr:row>34</xdr:row>
      <xdr:rowOff>31750</xdr:rowOff>
    </xdr:from>
    <xdr:to>
      <xdr:col>40</xdr:col>
      <xdr:colOff>520700</xdr:colOff>
      <xdr:row>35</xdr:row>
      <xdr:rowOff>337420</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8705850" y="9623425"/>
          <a:ext cx="4254500" cy="743820"/>
        </a:xfrm>
        <a:prstGeom prst="wedgeRectCallout">
          <a:avLst>
            <a:gd name="adj1" fmla="val -56762"/>
            <a:gd name="adj2" fmla="val -26319"/>
          </a:avLst>
        </a:prstGeom>
        <a:ln w="190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申請手続きをした方が、申請者と異なる場合は入力してください。</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latin typeface="ＭＳ ゴシック" panose="020B0609070205080204" pitchFamily="49" charset="-128"/>
              <a:ea typeface="ＭＳ ゴシック" panose="020B0609070205080204" pitchFamily="49" charset="-128"/>
            </a:rPr>
            <a:t>「（事業所名）」は、居宅介護支援事業所やその他事業所等の方が手続きする場合のみ入力してください。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18</xdr:row>
          <xdr:rowOff>66675</xdr:rowOff>
        </xdr:from>
        <xdr:to>
          <xdr:col>3</xdr:col>
          <xdr:colOff>219075</xdr:colOff>
          <xdr:row>19</xdr:row>
          <xdr:rowOff>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66675</xdr:rowOff>
        </xdr:from>
        <xdr:to>
          <xdr:col>9</xdr:col>
          <xdr:colOff>219075</xdr:colOff>
          <xdr:row>19</xdr:row>
          <xdr:rowOff>0</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66675</xdr:rowOff>
        </xdr:from>
        <xdr:to>
          <xdr:col>15</xdr:col>
          <xdr:colOff>219075</xdr:colOff>
          <xdr:row>19</xdr:row>
          <xdr:rowOff>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66675</xdr:rowOff>
        </xdr:from>
        <xdr:to>
          <xdr:col>22</xdr:col>
          <xdr:colOff>0</xdr:colOff>
          <xdr:row>19</xdr:row>
          <xdr:rowOff>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66675</xdr:rowOff>
        </xdr:from>
        <xdr:to>
          <xdr:col>3</xdr:col>
          <xdr:colOff>219075</xdr:colOff>
          <xdr:row>17</xdr:row>
          <xdr:rowOff>342900</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66675</xdr:rowOff>
        </xdr:from>
        <xdr:to>
          <xdr:col>9</xdr:col>
          <xdr:colOff>219075</xdr:colOff>
          <xdr:row>17</xdr:row>
          <xdr:rowOff>342900</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66675</xdr:rowOff>
        </xdr:from>
        <xdr:to>
          <xdr:col>3</xdr:col>
          <xdr:colOff>219075</xdr:colOff>
          <xdr:row>19</xdr:row>
          <xdr:rowOff>342900</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66675</xdr:rowOff>
        </xdr:from>
        <xdr:to>
          <xdr:col>9</xdr:col>
          <xdr:colOff>219075</xdr:colOff>
          <xdr:row>19</xdr:row>
          <xdr:rowOff>342900</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66675</xdr:rowOff>
        </xdr:from>
        <xdr:to>
          <xdr:col>4</xdr:col>
          <xdr:colOff>0</xdr:colOff>
          <xdr:row>20</xdr:row>
          <xdr:rowOff>342900</xdr:rowOff>
        </xdr:to>
        <xdr:sp macro="" textlink="">
          <xdr:nvSpPr>
            <xdr:cNvPr id="10" name="Check Box 9" hidden="1">
              <a:extLst>
                <a:ext uri="{63B3BB69-23CF-44E3-9099-C40C66FF867C}">
                  <a14:compatExt spid="_x0000_s2057"/>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66675</xdr:rowOff>
        </xdr:from>
        <xdr:to>
          <xdr:col>12</xdr:col>
          <xdr:colOff>0</xdr:colOff>
          <xdr:row>20</xdr:row>
          <xdr:rowOff>342900</xdr:rowOff>
        </xdr:to>
        <xdr:sp macro="" textlink="">
          <xdr:nvSpPr>
            <xdr:cNvPr id="11" name="Check Box 10" hidden="1">
              <a:extLst>
                <a:ext uri="{63B3BB69-23CF-44E3-9099-C40C66FF867C}">
                  <a14:compatExt spid="_x0000_s205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66675</xdr:rowOff>
        </xdr:from>
        <xdr:to>
          <xdr:col>3</xdr:col>
          <xdr:colOff>219075</xdr:colOff>
          <xdr:row>24</xdr:row>
          <xdr:rowOff>342900</xdr:rowOff>
        </xdr:to>
        <xdr:sp macro="" textlink="">
          <xdr:nvSpPr>
            <xdr:cNvPr id="12" name="Check Box 11" hidden="1">
              <a:extLst>
                <a:ext uri="{63B3BB69-23CF-44E3-9099-C40C66FF867C}">
                  <a14:compatExt spid="_x0000_s2059"/>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xdr:row>
          <xdr:rowOff>66675</xdr:rowOff>
        </xdr:from>
        <xdr:to>
          <xdr:col>16</xdr:col>
          <xdr:colOff>0</xdr:colOff>
          <xdr:row>24</xdr:row>
          <xdr:rowOff>342900</xdr:rowOff>
        </xdr:to>
        <xdr:sp macro="" textlink="">
          <xdr:nvSpPr>
            <xdr:cNvPr id="13" name="Check Box 12" hidden="1">
              <a:extLst>
                <a:ext uri="{63B3BB69-23CF-44E3-9099-C40C66FF867C}">
                  <a14:compatExt spid="_x0000_s2060"/>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66675</xdr:rowOff>
        </xdr:from>
        <xdr:to>
          <xdr:col>3</xdr:col>
          <xdr:colOff>219075</xdr:colOff>
          <xdr:row>25</xdr:row>
          <xdr:rowOff>342900</xdr:rowOff>
        </xdr:to>
        <xdr:sp macro="" textlink="">
          <xdr:nvSpPr>
            <xdr:cNvPr id="14" name="Check Box 13" hidden="1">
              <a:extLst>
                <a:ext uri="{63B3BB69-23CF-44E3-9099-C40C66FF867C}">
                  <a14:compatExt spid="_x0000_s2061"/>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66675</xdr:rowOff>
        </xdr:from>
        <xdr:to>
          <xdr:col>3</xdr:col>
          <xdr:colOff>219075</xdr:colOff>
          <xdr:row>26</xdr:row>
          <xdr:rowOff>342900</xdr:rowOff>
        </xdr:to>
        <xdr:sp macro="" textlink="">
          <xdr:nvSpPr>
            <xdr:cNvPr id="15" name="Check Box 14" hidden="1">
              <a:extLst>
                <a:ext uri="{63B3BB69-23CF-44E3-9099-C40C66FF867C}">
                  <a14:compatExt spid="_x0000_s2062"/>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24</xdr:col>
      <xdr:colOff>274857</xdr:colOff>
      <xdr:row>29</xdr:row>
      <xdr:rowOff>309562</xdr:rowOff>
    </xdr:from>
    <xdr:ext cx="3365810" cy="121443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94857" y="16163395"/>
          <a:ext cx="3365810" cy="12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u="sng">
              <a:solidFill>
                <a:sysClr val="windowText" lastClr="000000"/>
              </a:solidFill>
            </a:rPr>
            <a:t>４０点以上</a:t>
          </a:r>
          <a:r>
            <a:rPr kumimoji="1" lang="ja-JP" altLang="en-US" sz="1800">
              <a:solidFill>
                <a:sysClr val="windowText" lastClr="000000"/>
              </a:solidFill>
            </a:rPr>
            <a:t>になっているか</a:t>
          </a:r>
          <a:endParaRPr kumimoji="1" lang="en-US" altLang="ja-JP" sz="1800">
            <a:solidFill>
              <a:sysClr val="windowText" lastClr="000000"/>
            </a:solidFill>
          </a:endParaRPr>
        </a:p>
        <a:p>
          <a:r>
            <a:rPr kumimoji="1" lang="ja-JP" altLang="en-US" sz="1800">
              <a:solidFill>
                <a:sysClr val="windowText" lastClr="000000"/>
              </a:solidFill>
            </a:rPr>
            <a:t>ご確認ください。</a:t>
          </a:r>
          <a:endParaRPr kumimoji="1" lang="en-US" altLang="ja-JP" sz="1800">
            <a:solidFill>
              <a:sysClr val="windowText" lastClr="000000"/>
            </a:solidFill>
          </a:endParaRPr>
        </a:p>
        <a:p>
          <a:endParaRPr kumimoji="1" lang="ja-JP" altLang="en-US" sz="1800">
            <a:solidFill>
              <a:srgbClr val="FF0000"/>
            </a:solidFill>
          </a:endParaRPr>
        </a:p>
      </xdr:txBody>
    </xdr:sp>
    <xdr:clientData/>
  </xdr:oneCellAnchor>
  <xdr:twoCellAnchor>
    <xdr:from>
      <xdr:col>24</xdr:col>
      <xdr:colOff>186268</xdr:colOff>
      <xdr:row>29</xdr:row>
      <xdr:rowOff>297656</xdr:rowOff>
    </xdr:from>
    <xdr:to>
      <xdr:col>34</xdr:col>
      <xdr:colOff>154782</xdr:colOff>
      <xdr:row>31</xdr:row>
      <xdr:rowOff>297656</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806268" y="16151489"/>
          <a:ext cx="3143514" cy="814917"/>
        </a:xfrm>
        <a:prstGeom prst="wedgeRoundRectCallout">
          <a:avLst>
            <a:gd name="adj1" fmla="val 37976"/>
            <a:gd name="adj2" fmla="val -82475"/>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28575</xdr:colOff>
      <xdr:row>9</xdr:row>
      <xdr:rowOff>66675</xdr:rowOff>
    </xdr:from>
    <xdr:to>
      <xdr:col>14</xdr:col>
      <xdr:colOff>247650</xdr:colOff>
      <xdr:row>9</xdr:row>
      <xdr:rowOff>342900</xdr:rowOff>
    </xdr:to>
    <xdr:sp macro="" textlink="">
      <xdr:nvSpPr>
        <xdr:cNvPr id="6145" name="チェック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19</xdr:col>
      <xdr:colOff>28575</xdr:colOff>
      <xdr:row>9</xdr:row>
      <xdr:rowOff>66675</xdr:rowOff>
    </xdr:from>
    <xdr:to>
      <xdr:col>19</xdr:col>
      <xdr:colOff>247650</xdr:colOff>
      <xdr:row>9</xdr:row>
      <xdr:rowOff>342900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57150</xdr:colOff>
      <xdr:row>15</xdr:row>
      <xdr:rowOff>66675</xdr:rowOff>
    </xdr:from>
    <xdr:to>
      <xdr:col>27</xdr:col>
      <xdr:colOff>266700</xdr:colOff>
      <xdr:row>15</xdr:row>
      <xdr:rowOff>352425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xdr:row>
      <xdr:rowOff>0</xdr:rowOff>
    </xdr:from>
    <xdr:to>
      <xdr:col>50</xdr:col>
      <xdr:colOff>272863</xdr:colOff>
      <xdr:row>1</xdr:row>
      <xdr:rowOff>276544</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1296650" y="95250"/>
          <a:ext cx="4406713" cy="276544"/>
        </a:xfrm>
        <a:prstGeom prst="wedgeRectCallout">
          <a:avLst>
            <a:gd name="adj1" fmla="val -55468"/>
            <a:gd name="adj2" fmla="val 29989"/>
          </a:avLst>
        </a:prstGeom>
        <a:ln w="28575">
          <a:solidFill>
            <a:schemeClr val="accent1">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latin typeface="ＭＳ ゴシック" panose="020B0609070205080204" pitchFamily="49" charset="-128"/>
              <a:ea typeface="ＭＳ ゴシック" panose="020B0609070205080204" pitchFamily="49" charset="-128"/>
            </a:rPr>
            <a:t>必要項目の入力が完了すると「全項目ＯＫ」と表示されます。</a:t>
          </a:r>
        </a:p>
      </xdr:txBody>
    </xdr:sp>
    <xdr:clientData/>
  </xdr:twoCellAnchor>
  <xdr:twoCellAnchor>
    <xdr:from>
      <xdr:col>36</xdr:col>
      <xdr:colOff>0</xdr:colOff>
      <xdr:row>3</xdr:row>
      <xdr:rowOff>0</xdr:rowOff>
    </xdr:from>
    <xdr:to>
      <xdr:col>53</xdr:col>
      <xdr:colOff>143631</xdr:colOff>
      <xdr:row>8</xdr:row>
      <xdr:rowOff>619125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414125" y="603250"/>
          <a:ext cx="5271256" cy="1444625"/>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申請書作成方法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⑴</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青色セルに必要項目を入力してください。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申請日の上のセルに「全項目</a:t>
          </a:r>
          <a:r>
            <a:rPr kumimoji="1" lang="en-US" altLang="ja-JP" sz="1200">
              <a:latin typeface="ＭＳ ゴシック" panose="020B0609070205080204" pitchFamily="49" charset="-128"/>
              <a:ea typeface="ＭＳ ゴシック" panose="020B0609070205080204" pitchFamily="49" charset="-128"/>
            </a:rPr>
            <a:t>OK</a:t>
          </a:r>
          <a:r>
            <a:rPr kumimoji="1" lang="ja-JP" altLang="en-US" sz="1200">
              <a:latin typeface="ＭＳ ゴシック" panose="020B0609070205080204" pitchFamily="49" charset="-128"/>
              <a:ea typeface="ＭＳ ゴシック" panose="020B0609070205080204" pitchFamily="49" charset="-128"/>
            </a:rPr>
            <a:t>」と表示されましたら必須項目の入力は完了です。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（未</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誤</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入力の必須項目がある場合はその項目名が表示されます。）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⑵ 印刷後、紙おむつ等支給申請書とあわせて提出してください。</a:t>
          </a:r>
        </a:p>
      </xdr:txBody>
    </xdr:sp>
    <xdr:clientData/>
  </xdr:twoCellAnchor>
  <xdr:twoCellAnchor>
    <xdr:from>
      <xdr:col>36</xdr:col>
      <xdr:colOff>0</xdr:colOff>
      <xdr:row>14</xdr:row>
      <xdr:rowOff>0</xdr:rowOff>
    </xdr:from>
    <xdr:to>
      <xdr:col>50</xdr:col>
      <xdr:colOff>272863</xdr:colOff>
      <xdr:row>15</xdr:row>
      <xdr:rowOff>353786</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1296650" y="4410075"/>
          <a:ext cx="4406713" cy="1020536"/>
        </a:xfrm>
        <a:prstGeom prst="wedgeRectCallout">
          <a:avLst>
            <a:gd name="adj1" fmla="val -54762"/>
            <a:gd name="adj2" fmla="val -21531"/>
          </a:avLst>
        </a:prstGeom>
        <a:ln w="2857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本注文票の作成者（注文内容を決めた方）の氏名、本人との続柄、電話番号を入力してください。</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おむつ利用者自身で注文する場合は、</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氏名「同上」続柄「本人」電話番号「同上」としてください。</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0</xdr:colOff>
      <xdr:row>20</xdr:row>
      <xdr:rowOff>0</xdr:rowOff>
    </xdr:from>
    <xdr:to>
      <xdr:col>50</xdr:col>
      <xdr:colOff>272863</xdr:colOff>
      <xdr:row>21</xdr:row>
      <xdr:rowOff>81643</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1296650" y="9115425"/>
          <a:ext cx="4406713" cy="834118"/>
        </a:xfrm>
        <a:prstGeom prst="wedgeRectCallout">
          <a:avLst>
            <a:gd name="adj1" fmla="val -54762"/>
            <a:gd name="adj2" fmla="val -21531"/>
          </a:avLst>
        </a:prstGeom>
        <a:ln w="2857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識別番号を入力すると、商品名・サイズ・１袋点数が</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自動で入力されます。</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注文袋数を入力すると、合計点数が自動で計算されます。</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0</xdr:colOff>
      <xdr:row>12</xdr:row>
      <xdr:rowOff>176893</xdr:rowOff>
    </xdr:from>
    <xdr:to>
      <xdr:col>50</xdr:col>
      <xdr:colOff>187137</xdr:colOff>
      <xdr:row>13</xdr:row>
      <xdr:rowOff>550119</xdr:rowOff>
    </xdr:to>
    <xdr:sp macro="" textlink="">
      <xdr:nvSpPr>
        <xdr:cNvPr id="13" name="AutoShape 17">
          <a:extLst>
            <a:ext uri="{FF2B5EF4-FFF2-40B4-BE49-F238E27FC236}">
              <a16:creationId xmlns:a16="http://schemas.microsoft.com/office/drawing/2014/main" id="{00000000-0008-0000-0100-00000D000000}"/>
            </a:ext>
          </a:extLst>
        </xdr:cNvPr>
        <xdr:cNvSpPr>
          <a:spLocks noChangeArrowheads="1"/>
        </xdr:cNvSpPr>
      </xdr:nvSpPr>
      <xdr:spPr bwMode="auto">
        <a:xfrm>
          <a:off x="11253107" y="3605893"/>
          <a:ext cx="4378137" cy="713405"/>
        </a:xfrm>
        <a:prstGeom prst="wedgeRoundRectCallout">
          <a:avLst>
            <a:gd name="adj1" fmla="val -54990"/>
            <a:gd name="adj2" fmla="val -18527"/>
            <a:gd name="adj3" fmla="val 16667"/>
          </a:avLst>
        </a:prstGeom>
        <a:ln w="19050">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申請者氏名は自署が必要のため、自動転記できません。</a:t>
          </a:r>
          <a:endParaRPr kumimoji="1" lang="en-US" altLang="ja-JP" sz="1100" b="1" u="sng">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u="none">
              <a:solidFill>
                <a:srgbClr val="FF0000"/>
              </a:solidFill>
              <a:effectLst/>
              <a:latin typeface="ＭＳ ゴシック" panose="020B0609070205080204" pitchFamily="49" charset="-128"/>
              <a:ea typeface="ＭＳ ゴシック" panose="020B0609070205080204" pitchFamily="49" charset="-128"/>
              <a:cs typeface="+mn-cs"/>
            </a:rPr>
            <a:t>入力するか、印刷後記入してください。</a:t>
          </a:r>
          <a:endParaRPr kumimoji="1" lang="en-US" altLang="ja-JP" sz="1100" b="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0</xdr:colOff>
      <xdr:row>16</xdr:row>
      <xdr:rowOff>108857</xdr:rowOff>
    </xdr:from>
    <xdr:to>
      <xdr:col>50</xdr:col>
      <xdr:colOff>187137</xdr:colOff>
      <xdr:row>17</xdr:row>
      <xdr:rowOff>73870</xdr:rowOff>
    </xdr:to>
    <xdr:sp macro="" textlink="">
      <xdr:nvSpPr>
        <xdr:cNvPr id="14" name="AutoShape 17">
          <a:extLst>
            <a:ext uri="{FF2B5EF4-FFF2-40B4-BE49-F238E27FC236}">
              <a16:creationId xmlns:a16="http://schemas.microsoft.com/office/drawing/2014/main" id="{00000000-0008-0000-0100-00000E000000}"/>
            </a:ext>
          </a:extLst>
        </xdr:cNvPr>
        <xdr:cNvSpPr>
          <a:spLocks noChangeArrowheads="1"/>
        </xdr:cNvSpPr>
      </xdr:nvSpPr>
      <xdr:spPr bwMode="auto">
        <a:xfrm>
          <a:off x="11253107" y="5592536"/>
          <a:ext cx="4378137" cy="713405"/>
        </a:xfrm>
        <a:prstGeom prst="wedgeRoundRectCallout">
          <a:avLst>
            <a:gd name="adj1" fmla="val -54990"/>
            <a:gd name="adj2" fmla="val -18527"/>
            <a:gd name="adj3" fmla="val 16667"/>
          </a:avLst>
        </a:prstGeom>
        <a:ln w="19050">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u="none">
              <a:solidFill>
                <a:srgbClr val="FF0000"/>
              </a:solidFill>
              <a:effectLst/>
              <a:latin typeface="ＭＳ ゴシック" panose="020B0609070205080204" pitchFamily="49" charset="-128"/>
              <a:ea typeface="ＭＳ ゴシック" panose="020B0609070205080204" pitchFamily="49" charset="-128"/>
              <a:cs typeface="+mn-cs"/>
            </a:rPr>
            <a:t>配達希望事項及び口座振替については必須項目ではございません。</a:t>
          </a:r>
          <a:endParaRPr kumimoji="1" lang="en-US" altLang="ja-JP" sz="11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u="none">
              <a:solidFill>
                <a:srgbClr val="FF0000"/>
              </a:solidFill>
              <a:effectLst/>
              <a:latin typeface="ＭＳ ゴシック" panose="020B0609070205080204" pitchFamily="49" charset="-128"/>
              <a:ea typeface="ＭＳ ゴシック" panose="020B0609070205080204" pitchFamily="49" charset="-128"/>
              <a:cs typeface="+mn-cs"/>
            </a:rPr>
            <a:t>注意事項をお読みいただき、必要な方はご記入ください。</a:t>
          </a:r>
          <a:endParaRPr kumimoji="1" lang="en-US" altLang="ja-JP" sz="1100" b="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28575</xdr:colOff>
          <xdr:row>9</xdr:row>
          <xdr:rowOff>66675</xdr:rowOff>
        </xdr:from>
        <xdr:to>
          <xdr:col>14</xdr:col>
          <xdr:colOff>247650</xdr:colOff>
          <xdr:row>9</xdr:row>
          <xdr:rowOff>342900</xdr:rowOff>
        </xdr:to>
        <xdr:sp macro="" textlink="">
          <xdr:nvSpPr>
            <xdr:cNvPr id="4" name="チェック 1" hidden="1">
              <a:extLst>
                <a:ext uri="{63B3BB69-23CF-44E3-9099-C40C66FF867C}">
                  <a14:compatExt spid="_x0000_s6145"/>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66675</xdr:rowOff>
        </xdr:from>
        <xdr:to>
          <xdr:col>19</xdr:col>
          <xdr:colOff>247650</xdr:colOff>
          <xdr:row>9</xdr:row>
          <xdr:rowOff>342900</xdr:rowOff>
        </xdr:to>
        <xdr:sp macro="" textlink="">
          <xdr:nvSpPr>
            <xdr:cNvPr id="5" name="Check Box 2" hidden="1">
              <a:extLst>
                <a:ext uri="{63B3BB69-23CF-44E3-9099-C40C66FF867C}">
                  <a14:compatExt spid="_x0000_s614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15</xdr:row>
          <xdr:rowOff>66675</xdr:rowOff>
        </xdr:from>
        <xdr:to>
          <xdr:col>27</xdr:col>
          <xdr:colOff>266700</xdr:colOff>
          <xdr:row>15</xdr:row>
          <xdr:rowOff>352425</xdr:rowOff>
        </xdr:to>
        <xdr:sp macro="" textlink="">
          <xdr:nvSpPr>
            <xdr:cNvPr id="6" name="Check Box 3" hidden="1">
              <a:extLst>
                <a:ext uri="{63B3BB69-23CF-44E3-9099-C40C66FF867C}">
                  <a14:compatExt spid="_x0000_s6147"/>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W67"/>
  <sheetViews>
    <sheetView zoomScale="80" zoomScaleNormal="80" zoomScaleSheetLayoutView="70" workbookViewId="0">
      <pane ySplit="3" topLeftCell="A4" activePane="bottomLeft" state="frozen"/>
      <selection pane="bottomLeft" activeCell="AE8" sqref="AE8:AF8"/>
    </sheetView>
  </sheetViews>
  <sheetFormatPr defaultRowHeight="14.25"/>
  <cols>
    <col min="1" max="2" width="8.75" style="1" customWidth="1"/>
    <col min="3" max="3" width="0.875" style="1" customWidth="1"/>
    <col min="4" max="33" width="3" style="1" customWidth="1"/>
    <col min="34" max="34" width="0.875" style="1" customWidth="1"/>
    <col min="35" max="16384" width="9" style="1"/>
  </cols>
  <sheetData>
    <row r="1" spans="1:49" s="30" customFormat="1">
      <c r="B1" s="41"/>
      <c r="C1" s="43" t="s">
        <v>61</v>
      </c>
      <c r="D1" s="35"/>
      <c r="E1" s="35"/>
      <c r="F1" s="35"/>
      <c r="G1" s="35"/>
      <c r="H1" s="35"/>
      <c r="N1" s="36"/>
      <c r="O1" s="37"/>
      <c r="P1" s="38"/>
      <c r="Q1" s="42" t="s">
        <v>62</v>
      </c>
    </row>
    <row r="2" spans="1:49" s="39" customFormat="1" ht="3" customHeight="1" thickBot="1">
      <c r="B2" s="35"/>
      <c r="C2" s="35"/>
      <c r="D2" s="35"/>
      <c r="E2" s="40"/>
    </row>
    <row r="3" spans="1:49" s="30" customFormat="1" ht="18" thickBot="1">
      <c r="U3" s="31" t="s">
        <v>59</v>
      </c>
      <c r="V3" s="139" t="str">
        <f>LEFT(O43,LEN(O43)-1)</f>
        <v>申請日欄、おむつ使用者欄、受給希望欄、要介護認定結果欄、現在の状況欄、本人の状況欄、主に介助…欄、生活保護法…欄、配達希望先欄、※おむつ代は入院等で指定おむつがある場合のみ選択可</v>
      </c>
      <c r="W3" s="140"/>
      <c r="X3" s="140"/>
      <c r="Y3" s="140"/>
      <c r="Z3" s="140"/>
      <c r="AA3" s="140"/>
      <c r="AB3" s="140"/>
      <c r="AC3" s="140"/>
      <c r="AD3" s="140"/>
      <c r="AE3" s="140"/>
      <c r="AF3" s="140"/>
      <c r="AG3" s="140"/>
      <c r="AH3" s="141"/>
    </row>
    <row r="4" spans="1:49" s="19" customFormat="1" ht="15.75" customHeight="1">
      <c r="A4" s="17" t="s">
        <v>31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8"/>
      <c r="AJ4" s="16"/>
      <c r="AK4" s="16"/>
      <c r="AL4" s="16"/>
      <c r="AM4" s="16"/>
      <c r="AN4" s="16"/>
      <c r="AO4" s="16"/>
      <c r="AP4" s="16"/>
      <c r="AQ4" s="16"/>
      <c r="AR4" s="16"/>
      <c r="AS4" s="16"/>
      <c r="AT4" s="16"/>
      <c r="AU4" s="16"/>
      <c r="AV4" s="18"/>
      <c r="AW4" s="18"/>
    </row>
    <row r="5" spans="1:49" s="19" customFormat="1" ht="19.5" customHeight="1">
      <c r="A5" s="15" t="s">
        <v>32</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20"/>
    </row>
    <row r="6" spans="1:49" ht="9.9499999999999993"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49" ht="18" customHeight="1">
      <c r="A7" s="142" t="s">
        <v>0</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row>
    <row r="8" spans="1:49" ht="15.75" customHeight="1">
      <c r="W8" s="143"/>
      <c r="X8" s="143"/>
      <c r="Y8" s="143"/>
      <c r="Z8" s="143"/>
      <c r="AA8" s="28" t="s">
        <v>57</v>
      </c>
      <c r="AB8" s="143"/>
      <c r="AC8" s="143"/>
      <c r="AD8" s="28" t="s">
        <v>56</v>
      </c>
      <c r="AE8" s="143"/>
      <c r="AF8" s="143"/>
      <c r="AG8" s="29" t="s">
        <v>58</v>
      </c>
    </row>
    <row r="9" spans="1:49" ht="18" customHeight="1">
      <c r="A9" s="1" t="s">
        <v>8</v>
      </c>
      <c r="AG9" s="4"/>
    </row>
    <row r="10" spans="1:49" ht="18" customHeight="1">
      <c r="A10" s="1" t="s">
        <v>23</v>
      </c>
      <c r="AG10" s="4"/>
    </row>
    <row r="11" spans="1:49" ht="18" customHeight="1">
      <c r="A11" s="21" t="s">
        <v>36</v>
      </c>
      <c r="AG11" s="4"/>
    </row>
    <row r="12" spans="1:49" ht="18" customHeight="1">
      <c r="A12" s="138" t="s">
        <v>33</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row>
    <row r="13" spans="1:49" ht="37.5" customHeight="1">
      <c r="A13" s="187" t="s">
        <v>9</v>
      </c>
      <c r="B13" s="188" t="s">
        <v>18</v>
      </c>
      <c r="C13" s="189"/>
      <c r="D13" s="190" t="s">
        <v>22</v>
      </c>
      <c r="E13" s="191"/>
      <c r="F13" s="144"/>
      <c r="G13" s="144"/>
      <c r="H13" s="144"/>
      <c r="I13" s="144"/>
      <c r="J13" s="144"/>
      <c r="K13" s="144"/>
      <c r="L13" s="144"/>
      <c r="M13" s="144"/>
      <c r="N13" s="144"/>
      <c r="O13" s="144"/>
      <c r="P13" s="144"/>
      <c r="Q13" s="144"/>
      <c r="R13" s="144"/>
      <c r="S13" s="144"/>
      <c r="T13" s="145"/>
      <c r="U13" s="146" t="s">
        <v>29</v>
      </c>
      <c r="V13" s="147"/>
      <c r="W13" s="148"/>
      <c r="X13" s="149"/>
      <c r="Y13" s="150"/>
      <c r="Z13" s="150"/>
      <c r="AA13" s="150"/>
      <c r="AB13" s="150"/>
      <c r="AC13" s="150"/>
      <c r="AD13" s="150"/>
      <c r="AE13" s="150"/>
      <c r="AF13" s="150"/>
      <c r="AG13" s="150"/>
      <c r="AH13" s="151"/>
    </row>
    <row r="14" spans="1:49" ht="17.25" customHeight="1">
      <c r="A14" s="187"/>
      <c r="B14" s="152" t="s">
        <v>10</v>
      </c>
      <c r="C14" s="153"/>
      <c r="D14" s="154"/>
      <c r="E14" s="155"/>
      <c r="F14" s="155"/>
      <c r="G14" s="155"/>
      <c r="H14" s="155"/>
      <c r="I14" s="155"/>
      <c r="J14" s="155"/>
      <c r="K14" s="155"/>
      <c r="L14" s="155"/>
      <c r="M14" s="155"/>
      <c r="N14" s="155"/>
      <c r="O14" s="155"/>
      <c r="P14" s="155"/>
      <c r="Q14" s="155"/>
      <c r="R14" s="155"/>
      <c r="S14" s="155"/>
      <c r="T14" s="156"/>
      <c r="U14" s="157" t="s">
        <v>26</v>
      </c>
      <c r="V14" s="158"/>
      <c r="W14" s="159"/>
      <c r="X14" s="163"/>
      <c r="Y14" s="164"/>
      <c r="Z14" s="164"/>
      <c r="AA14" s="169" t="s">
        <v>57</v>
      </c>
      <c r="AB14" s="171"/>
      <c r="AC14" s="171"/>
      <c r="AD14" s="169" t="s">
        <v>56</v>
      </c>
      <c r="AE14" s="173"/>
      <c r="AF14" s="173"/>
      <c r="AG14" s="169" t="s">
        <v>55</v>
      </c>
      <c r="AH14" s="24"/>
    </row>
    <row r="15" spans="1:49" ht="34.5" customHeight="1">
      <c r="A15" s="187"/>
      <c r="B15" s="175" t="s">
        <v>11</v>
      </c>
      <c r="C15" s="176"/>
      <c r="D15" s="184"/>
      <c r="E15" s="185"/>
      <c r="F15" s="185"/>
      <c r="G15" s="185"/>
      <c r="H15" s="185"/>
      <c r="I15" s="185"/>
      <c r="J15" s="185"/>
      <c r="K15" s="185"/>
      <c r="L15" s="185"/>
      <c r="M15" s="185"/>
      <c r="N15" s="185"/>
      <c r="O15" s="185"/>
      <c r="P15" s="185"/>
      <c r="Q15" s="185"/>
      <c r="R15" s="185"/>
      <c r="S15" s="185"/>
      <c r="T15" s="186"/>
      <c r="U15" s="160"/>
      <c r="V15" s="161"/>
      <c r="W15" s="162"/>
      <c r="X15" s="165"/>
      <c r="Y15" s="166"/>
      <c r="Z15" s="166"/>
      <c r="AA15" s="170"/>
      <c r="AB15" s="172"/>
      <c r="AC15" s="172"/>
      <c r="AD15" s="170" t="s">
        <v>56</v>
      </c>
      <c r="AE15" s="174"/>
      <c r="AF15" s="174"/>
      <c r="AG15" s="170"/>
      <c r="AH15" s="25"/>
    </row>
    <row r="16" spans="1:49" ht="27" customHeight="1">
      <c r="A16" s="187"/>
      <c r="B16" s="175" t="s">
        <v>27</v>
      </c>
      <c r="C16" s="176"/>
      <c r="D16" s="177"/>
      <c r="E16" s="178"/>
      <c r="F16" s="178"/>
      <c r="G16" s="178"/>
      <c r="H16" s="178"/>
      <c r="I16" s="178"/>
      <c r="J16" s="178"/>
      <c r="K16" s="178"/>
      <c r="L16" s="178"/>
      <c r="M16" s="178"/>
      <c r="N16" s="178"/>
      <c r="O16" s="178"/>
      <c r="P16" s="178"/>
      <c r="Q16" s="178"/>
      <c r="R16" s="178"/>
      <c r="S16" s="178"/>
      <c r="T16" s="179"/>
      <c r="U16" s="175" t="s">
        <v>12</v>
      </c>
      <c r="V16" s="180"/>
      <c r="W16" s="176"/>
      <c r="X16" s="181"/>
      <c r="Y16" s="182"/>
      <c r="Z16" s="182"/>
      <c r="AA16" s="182"/>
      <c r="AB16" s="182"/>
      <c r="AC16" s="182"/>
      <c r="AD16" s="182"/>
      <c r="AE16" s="183" t="s">
        <v>54</v>
      </c>
      <c r="AF16" s="183"/>
      <c r="AG16" s="183"/>
      <c r="AH16" s="3"/>
    </row>
    <row r="17" spans="1:35" ht="20.25" customHeight="1">
      <c r="A17" s="1" t="s">
        <v>35</v>
      </c>
      <c r="AG17" s="6"/>
      <c r="AH17" s="4"/>
      <c r="AI17" s="4"/>
    </row>
    <row r="18" spans="1:35" ht="30" customHeight="1">
      <c r="A18" s="167" t="s">
        <v>1</v>
      </c>
      <c r="B18" s="168"/>
      <c r="C18" s="55"/>
      <c r="D18" s="32" t="b">
        <v>0</v>
      </c>
      <c r="E18" s="27" t="s">
        <v>42</v>
      </c>
      <c r="F18" s="27"/>
      <c r="G18" s="27"/>
      <c r="H18" s="27"/>
      <c r="I18" s="27"/>
      <c r="J18" s="32" t="b">
        <v>0</v>
      </c>
      <c r="K18" s="27" t="s">
        <v>258</v>
      </c>
      <c r="L18" s="27"/>
      <c r="M18" s="27"/>
      <c r="N18" s="27"/>
      <c r="O18" s="27"/>
      <c r="P18" s="27"/>
      <c r="Q18" s="27"/>
      <c r="R18" s="27"/>
      <c r="S18" s="27"/>
      <c r="T18" s="27"/>
      <c r="U18" s="27"/>
      <c r="V18" s="27"/>
      <c r="W18" s="27"/>
      <c r="X18" s="27"/>
      <c r="Y18" s="27"/>
      <c r="Z18" s="27"/>
      <c r="AA18" s="27"/>
      <c r="AB18" s="27"/>
      <c r="AC18" s="27"/>
      <c r="AD18" s="27"/>
      <c r="AE18" s="27"/>
      <c r="AF18" s="27"/>
      <c r="AG18" s="27"/>
      <c r="AH18" s="3"/>
      <c r="AI18" s="4"/>
    </row>
    <row r="19" spans="1:35" ht="30" customHeight="1">
      <c r="A19" s="167" t="s">
        <v>2</v>
      </c>
      <c r="B19" s="168"/>
      <c r="C19" s="55"/>
      <c r="D19" s="33" t="b">
        <v>0</v>
      </c>
      <c r="E19" s="27" t="s">
        <v>38</v>
      </c>
      <c r="F19" s="27"/>
      <c r="G19" s="27"/>
      <c r="H19" s="27"/>
      <c r="I19" s="27"/>
      <c r="J19" s="33" t="b">
        <v>0</v>
      </c>
      <c r="K19" s="27" t="s">
        <v>39</v>
      </c>
      <c r="L19" s="27"/>
      <c r="M19" s="27"/>
      <c r="N19" s="27"/>
      <c r="O19" s="27"/>
      <c r="P19" s="33" t="b">
        <v>0</v>
      </c>
      <c r="Q19" s="27" t="s">
        <v>40</v>
      </c>
      <c r="R19" s="27"/>
      <c r="S19" s="27"/>
      <c r="T19" s="27"/>
      <c r="U19" s="27"/>
      <c r="V19" s="33" t="b">
        <v>0</v>
      </c>
      <c r="W19" s="27" t="s">
        <v>41</v>
      </c>
      <c r="Y19" s="27"/>
      <c r="Z19" s="27"/>
      <c r="AA19" s="27"/>
      <c r="AB19" s="27"/>
      <c r="AC19" s="27"/>
      <c r="AD19" s="27"/>
      <c r="AE19" s="27"/>
      <c r="AF19" s="27"/>
      <c r="AG19" s="27"/>
      <c r="AH19" s="3"/>
      <c r="AI19" s="4"/>
    </row>
    <row r="20" spans="1:35" ht="30" customHeight="1">
      <c r="A20" s="167" t="s">
        <v>24</v>
      </c>
      <c r="B20" s="168"/>
      <c r="C20" s="55"/>
      <c r="D20" s="32" t="b">
        <v>0</v>
      </c>
      <c r="E20" s="27" t="s">
        <v>43</v>
      </c>
      <c r="F20" s="27"/>
      <c r="G20" s="27"/>
      <c r="H20" s="27"/>
      <c r="I20" s="27"/>
      <c r="J20" s="32" t="b">
        <v>0</v>
      </c>
      <c r="K20" s="27" t="s">
        <v>44</v>
      </c>
      <c r="L20" s="27"/>
      <c r="M20" s="27"/>
      <c r="N20" s="27"/>
      <c r="O20" s="27"/>
      <c r="P20" s="27"/>
      <c r="Q20" s="27"/>
      <c r="R20" s="27"/>
      <c r="S20" s="27"/>
      <c r="T20" s="27"/>
      <c r="U20" s="27"/>
      <c r="V20" s="27"/>
      <c r="W20" s="27"/>
      <c r="X20" s="27"/>
      <c r="Y20" s="27"/>
      <c r="Z20" s="27"/>
      <c r="AA20" s="27"/>
      <c r="AB20" s="27"/>
      <c r="AC20" s="27"/>
      <c r="AD20" s="27"/>
      <c r="AE20" s="27"/>
      <c r="AF20" s="27"/>
      <c r="AG20" s="27"/>
      <c r="AH20" s="3"/>
    </row>
    <row r="21" spans="1:35" ht="30.75" customHeight="1">
      <c r="A21" s="192" t="s">
        <v>25</v>
      </c>
      <c r="B21" s="193"/>
      <c r="C21" s="57"/>
      <c r="D21" s="34" t="b">
        <v>0</v>
      </c>
      <c r="E21" s="13" t="s">
        <v>45</v>
      </c>
      <c r="F21" s="13"/>
      <c r="G21" s="13"/>
      <c r="H21" s="13"/>
      <c r="I21" s="13"/>
      <c r="L21" s="34" t="b">
        <v>0</v>
      </c>
      <c r="M21" s="13" t="s">
        <v>47</v>
      </c>
      <c r="N21" s="13"/>
      <c r="O21" s="13"/>
      <c r="P21" s="13"/>
      <c r="Q21" s="13"/>
      <c r="R21" s="13"/>
      <c r="S21" s="13"/>
      <c r="T21" s="13"/>
      <c r="U21" s="13"/>
      <c r="V21" s="13"/>
      <c r="W21" s="13"/>
      <c r="X21" s="13"/>
      <c r="Y21" s="13"/>
      <c r="Z21" s="13"/>
      <c r="AA21" s="13"/>
      <c r="AB21" s="13"/>
      <c r="AC21" s="13"/>
      <c r="AD21" s="13"/>
      <c r="AE21" s="13"/>
      <c r="AF21" s="13"/>
      <c r="AG21" s="14"/>
      <c r="AH21" s="8"/>
    </row>
    <row r="22" spans="1:35" ht="19.5" customHeight="1">
      <c r="A22" s="194"/>
      <c r="B22" s="195"/>
      <c r="C22" s="57"/>
      <c r="D22" s="196" t="s">
        <v>46</v>
      </c>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7"/>
      <c r="AI22" s="4"/>
    </row>
    <row r="23" spans="1:35" ht="35.1" customHeight="1">
      <c r="A23" s="197" t="s">
        <v>3</v>
      </c>
      <c r="B23" s="198"/>
      <c r="C23" s="175" t="s">
        <v>48</v>
      </c>
      <c r="D23" s="180"/>
      <c r="E23" s="176"/>
      <c r="F23" s="201"/>
      <c r="G23" s="202"/>
      <c r="H23" s="202"/>
      <c r="I23" s="202"/>
      <c r="J23" s="202"/>
      <c r="K23" s="202"/>
      <c r="L23" s="202"/>
      <c r="M23" s="202"/>
      <c r="N23" s="203"/>
      <c r="O23" s="175" t="s">
        <v>4</v>
      </c>
      <c r="P23" s="180"/>
      <c r="Q23" s="204"/>
      <c r="R23" s="205"/>
      <c r="S23" s="205"/>
      <c r="T23" s="206"/>
      <c r="U23" s="175" t="s">
        <v>5</v>
      </c>
      <c r="V23" s="180"/>
      <c r="W23" s="176"/>
      <c r="X23" s="201"/>
      <c r="Y23" s="202"/>
      <c r="Z23" s="202"/>
      <c r="AA23" s="202"/>
      <c r="AB23" s="202"/>
      <c r="AC23" s="202"/>
      <c r="AD23" s="202"/>
      <c r="AE23" s="202"/>
      <c r="AF23" s="202"/>
      <c r="AG23" s="202"/>
      <c r="AH23" s="203"/>
    </row>
    <row r="24" spans="1:35" ht="35.1" customHeight="1">
      <c r="A24" s="199"/>
      <c r="B24" s="200"/>
      <c r="C24" s="175" t="s">
        <v>49</v>
      </c>
      <c r="D24" s="180"/>
      <c r="E24" s="176"/>
      <c r="F24" s="177"/>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9"/>
    </row>
    <row r="25" spans="1:35" ht="30" customHeight="1">
      <c r="A25" s="207" t="s">
        <v>6</v>
      </c>
      <c r="B25" s="208"/>
      <c r="C25" s="55"/>
      <c r="D25" s="32" t="b">
        <v>0</v>
      </c>
      <c r="E25" s="27" t="s">
        <v>50</v>
      </c>
      <c r="F25" s="27"/>
      <c r="G25" s="27"/>
      <c r="H25" s="27"/>
      <c r="I25" s="27"/>
      <c r="L25" s="27"/>
      <c r="M25" s="27"/>
      <c r="N25" s="27"/>
      <c r="O25" s="27"/>
      <c r="P25" s="32" t="b">
        <v>0</v>
      </c>
      <c r="Q25" s="27" t="s">
        <v>51</v>
      </c>
      <c r="R25" s="27"/>
      <c r="S25" s="27"/>
      <c r="T25" s="27"/>
      <c r="U25" s="27"/>
      <c r="V25" s="27"/>
      <c r="W25" s="27"/>
      <c r="X25" s="27"/>
      <c r="Y25" s="27"/>
      <c r="Z25" s="27"/>
      <c r="AA25" s="27"/>
      <c r="AB25" s="27"/>
      <c r="AC25" s="27"/>
      <c r="AD25" s="27"/>
      <c r="AE25" s="27"/>
      <c r="AF25" s="27"/>
      <c r="AG25" s="27"/>
      <c r="AH25" s="3"/>
    </row>
    <row r="26" spans="1:35" ht="30" customHeight="1">
      <c r="A26" s="209" t="s">
        <v>7</v>
      </c>
      <c r="B26" s="198"/>
      <c r="C26" s="56"/>
      <c r="D26" s="34" t="b">
        <v>0</v>
      </c>
      <c r="E26" s="13" t="s">
        <v>52</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0"/>
      <c r="AH26" s="8"/>
      <c r="AI26" s="45"/>
    </row>
    <row r="27" spans="1:35" ht="30" customHeight="1">
      <c r="A27" s="210"/>
      <c r="B27" s="211"/>
      <c r="C27" s="57"/>
      <c r="D27" s="33" t="b">
        <v>0</v>
      </c>
      <c r="E27" s="26" t="s">
        <v>53</v>
      </c>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5"/>
    </row>
    <row r="28" spans="1:35" ht="5.0999999999999996" customHeight="1">
      <c r="A28" s="210"/>
      <c r="B28" s="211"/>
      <c r="C28" s="57"/>
      <c r="D28" s="10"/>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5"/>
    </row>
    <row r="29" spans="1:35" ht="35.1" customHeight="1">
      <c r="A29" s="210"/>
      <c r="B29" s="211"/>
      <c r="C29" s="57"/>
      <c r="D29" s="212" t="s">
        <v>30</v>
      </c>
      <c r="E29" s="213"/>
      <c r="F29" s="214"/>
      <c r="G29" s="154"/>
      <c r="H29" s="155"/>
      <c r="I29" s="155"/>
      <c r="J29" s="155"/>
      <c r="K29" s="155"/>
      <c r="L29" s="155"/>
      <c r="M29" s="155"/>
      <c r="N29" s="155"/>
      <c r="O29" s="155"/>
      <c r="P29" s="155"/>
      <c r="Q29" s="156"/>
      <c r="R29" s="175" t="s">
        <v>19</v>
      </c>
      <c r="S29" s="180"/>
      <c r="T29" s="176"/>
      <c r="U29" s="215"/>
      <c r="V29" s="215"/>
      <c r="W29" s="215"/>
      <c r="X29" s="215"/>
      <c r="Y29" s="215"/>
      <c r="Z29" s="215"/>
      <c r="AA29" s="215"/>
      <c r="AB29" s="215"/>
      <c r="AC29" s="215"/>
      <c r="AD29" s="215"/>
      <c r="AE29" s="215"/>
      <c r="AF29" s="215"/>
      <c r="AG29" s="215"/>
      <c r="AH29" s="5"/>
    </row>
    <row r="30" spans="1:35" ht="35.1" customHeight="1">
      <c r="A30" s="210"/>
      <c r="B30" s="211"/>
      <c r="C30" s="57"/>
      <c r="D30" s="146" t="s">
        <v>18</v>
      </c>
      <c r="E30" s="147"/>
      <c r="F30" s="148"/>
      <c r="G30" s="216"/>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H30" s="5"/>
    </row>
    <row r="31" spans="1:35" ht="5.0999999999999996" customHeight="1">
      <c r="A31" s="199"/>
      <c r="B31" s="200"/>
      <c r="C31" s="54"/>
      <c r="D31" s="9"/>
      <c r="E31" s="9"/>
      <c r="F31" s="9"/>
      <c r="G31" s="9"/>
      <c r="H31" s="9"/>
      <c r="I31" s="9"/>
      <c r="J31" s="9"/>
      <c r="K31" s="9"/>
      <c r="L31" s="9"/>
      <c r="M31" s="9"/>
      <c r="N31" s="9"/>
      <c r="O31" s="9"/>
      <c r="P31" s="9"/>
      <c r="Q31" s="9"/>
      <c r="R31" s="9"/>
      <c r="S31" s="9"/>
      <c r="T31" s="9"/>
      <c r="U31" s="170"/>
      <c r="V31" s="170"/>
      <c r="W31" s="53"/>
      <c r="X31" s="53"/>
      <c r="Y31" s="53"/>
      <c r="Z31" s="53"/>
      <c r="AA31" s="53"/>
      <c r="AB31" s="53"/>
      <c r="AC31" s="53"/>
      <c r="AD31" s="53"/>
      <c r="AE31" s="9"/>
      <c r="AF31" s="9"/>
      <c r="AG31" s="9"/>
      <c r="AH31" s="7"/>
    </row>
    <row r="32" spans="1:35" ht="6.75" customHeight="1">
      <c r="C32" s="2"/>
      <c r="AG32" s="2"/>
      <c r="AH32" s="4"/>
      <c r="AI32" s="4"/>
    </row>
    <row r="33" spans="1:34" ht="30" customHeight="1">
      <c r="A33" s="219" t="s">
        <v>28</v>
      </c>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6"/>
    </row>
    <row r="34" spans="1:34" ht="18.75" customHeight="1">
      <c r="A34" s="152" t="s">
        <v>34</v>
      </c>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3"/>
    </row>
    <row r="35" spans="1:34" ht="35.1" customHeight="1">
      <c r="A35" s="221" t="s">
        <v>16</v>
      </c>
      <c r="B35" s="222"/>
      <c r="C35" s="204"/>
      <c r="D35" s="205"/>
      <c r="E35" s="205"/>
      <c r="F35" s="205"/>
      <c r="G35" s="205"/>
      <c r="H35" s="205"/>
      <c r="I35" s="205"/>
      <c r="J35" s="205"/>
      <c r="K35" s="205"/>
      <c r="L35" s="206"/>
      <c r="M35" s="221" t="s">
        <v>18</v>
      </c>
      <c r="N35" s="223"/>
      <c r="O35" s="223"/>
      <c r="P35" s="222"/>
      <c r="Q35" s="204"/>
      <c r="R35" s="205"/>
      <c r="S35" s="205"/>
      <c r="T35" s="205"/>
      <c r="U35" s="205"/>
      <c r="V35" s="205"/>
      <c r="W35" s="205"/>
      <c r="X35" s="205"/>
      <c r="Y35" s="205"/>
      <c r="Z35" s="205"/>
      <c r="AA35" s="205"/>
      <c r="AB35" s="205"/>
      <c r="AC35" s="205"/>
      <c r="AD35" s="205"/>
      <c r="AE35" s="205"/>
      <c r="AF35" s="205"/>
      <c r="AG35" s="205"/>
      <c r="AH35" s="206"/>
    </row>
    <row r="36" spans="1:34" ht="35.1" customHeight="1">
      <c r="A36" s="224" t="s">
        <v>17</v>
      </c>
      <c r="B36" s="225"/>
      <c r="C36" s="204"/>
      <c r="D36" s="205"/>
      <c r="E36" s="205"/>
      <c r="F36" s="205"/>
      <c r="G36" s="205"/>
      <c r="H36" s="205"/>
      <c r="I36" s="205"/>
      <c r="J36" s="205"/>
      <c r="K36" s="205"/>
      <c r="L36" s="206"/>
      <c r="M36" s="221" t="s">
        <v>21</v>
      </c>
      <c r="N36" s="223"/>
      <c r="O36" s="223"/>
      <c r="P36" s="222"/>
      <c r="Q36" s="204"/>
      <c r="R36" s="205"/>
      <c r="S36" s="205"/>
      <c r="T36" s="206"/>
      <c r="U36" s="221" t="s">
        <v>19</v>
      </c>
      <c r="V36" s="223"/>
      <c r="W36" s="222"/>
      <c r="X36" s="204"/>
      <c r="Y36" s="205"/>
      <c r="Z36" s="205"/>
      <c r="AA36" s="205"/>
      <c r="AB36" s="205"/>
      <c r="AC36" s="205"/>
      <c r="AD36" s="205"/>
      <c r="AE36" s="205"/>
      <c r="AF36" s="205"/>
      <c r="AG36" s="205"/>
      <c r="AH36" s="206"/>
    </row>
    <row r="37" spans="1:34" ht="10.5" customHeight="1">
      <c r="A37" s="23"/>
      <c r="B37" s="23"/>
      <c r="C37" s="23"/>
      <c r="D37" s="23"/>
      <c r="E37" s="23"/>
      <c r="F37" s="23"/>
      <c r="G37" s="23"/>
      <c r="H37" s="23"/>
      <c r="I37" s="23"/>
      <c r="J37" s="23"/>
      <c r="K37" s="23"/>
      <c r="L37" s="23"/>
      <c r="M37" s="23"/>
      <c r="N37" s="23"/>
      <c r="O37" s="23"/>
      <c r="P37" s="23"/>
      <c r="Q37" s="23"/>
      <c r="R37" s="2"/>
      <c r="S37" s="2"/>
      <c r="T37" s="2"/>
      <c r="U37" s="23"/>
      <c r="V37" s="23"/>
      <c r="W37" s="23"/>
      <c r="X37" s="23"/>
      <c r="Y37" s="23"/>
      <c r="Z37" s="23"/>
      <c r="AA37" s="23"/>
      <c r="AB37" s="23"/>
      <c r="AC37" s="23"/>
      <c r="AD37" s="23"/>
      <c r="AE37" s="23"/>
      <c r="AF37" s="23"/>
      <c r="AG37" s="23"/>
      <c r="AH37" s="2"/>
    </row>
    <row r="38" spans="1:34" ht="18" customHeight="1" thickBot="1">
      <c r="A38" s="226" t="s">
        <v>20</v>
      </c>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4"/>
    </row>
    <row r="39" spans="1:34" ht="132.75" customHeight="1" thickTop="1" thickBot="1">
      <c r="A39" s="227" t="s">
        <v>37</v>
      </c>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9"/>
    </row>
    <row r="40" spans="1:34" ht="10.5" customHeight="1" thickTop="1">
      <c r="A40" s="58"/>
      <c r="B40" s="230"/>
      <c r="C40" s="230"/>
      <c r="D40" s="230"/>
      <c r="E40" s="230"/>
      <c r="F40" s="230"/>
      <c r="G40" s="58"/>
      <c r="H40" s="58"/>
      <c r="I40" s="58"/>
      <c r="J40" s="58"/>
      <c r="K40" s="58"/>
      <c r="L40" s="58"/>
      <c r="M40" s="58"/>
      <c r="N40" s="58"/>
      <c r="O40" s="58"/>
      <c r="P40" s="230"/>
      <c r="Q40" s="230"/>
      <c r="R40" s="230"/>
      <c r="S40" s="230"/>
      <c r="T40" s="230"/>
      <c r="U40" s="230"/>
      <c r="V40" s="230"/>
      <c r="W40" s="230"/>
      <c r="X40" s="230"/>
      <c r="Y40" s="230"/>
      <c r="Z40" s="230"/>
      <c r="AA40" s="230"/>
      <c r="AB40" s="230"/>
      <c r="AC40" s="230"/>
      <c r="AD40" s="230"/>
      <c r="AE40" s="230"/>
      <c r="AF40" s="230"/>
      <c r="AG40" s="230"/>
      <c r="AH40" s="4"/>
    </row>
    <row r="41" spans="1:34" s="22" customFormat="1" ht="45" customHeight="1">
      <c r="A41" s="235" t="s">
        <v>71</v>
      </c>
      <c r="B41" s="235"/>
      <c r="C41" s="234" t="s">
        <v>14</v>
      </c>
      <c r="D41" s="234"/>
      <c r="E41" s="234"/>
      <c r="F41" s="234"/>
      <c r="G41" s="233"/>
      <c r="H41" s="233"/>
      <c r="I41" s="233"/>
      <c r="J41" s="233"/>
      <c r="K41" s="233"/>
      <c r="L41" s="236" t="s">
        <v>15</v>
      </c>
      <c r="M41" s="237"/>
      <c r="N41" s="238"/>
      <c r="O41" s="233"/>
      <c r="P41" s="233"/>
      <c r="Q41" s="233"/>
      <c r="R41" s="233"/>
      <c r="S41" s="233"/>
      <c r="T41" s="233"/>
      <c r="U41" s="233" t="s">
        <v>72</v>
      </c>
      <c r="V41" s="233"/>
      <c r="W41" s="233"/>
      <c r="X41" s="232" t="s">
        <v>13</v>
      </c>
      <c r="Y41" s="232"/>
      <c r="Z41" s="232"/>
      <c r="AA41" s="232"/>
      <c r="AB41" s="232"/>
      <c r="AC41" s="232"/>
      <c r="AD41" s="232"/>
      <c r="AE41" s="232"/>
      <c r="AF41" s="232"/>
      <c r="AG41" s="232"/>
    </row>
    <row r="42" spans="1:34" s="22" customFormat="1" ht="45" customHeight="1">
      <c r="A42" s="59"/>
      <c r="B42" s="59"/>
      <c r="C42" s="60"/>
      <c r="D42" s="60"/>
      <c r="E42" s="60"/>
      <c r="F42" s="60"/>
      <c r="G42" s="58"/>
      <c r="H42" s="58"/>
      <c r="I42" s="58"/>
      <c r="J42" s="58"/>
      <c r="K42" s="58"/>
      <c r="L42" s="60"/>
      <c r="M42" s="60"/>
      <c r="N42" s="60"/>
      <c r="O42" s="58"/>
      <c r="P42" s="58"/>
      <c r="Q42" s="58"/>
      <c r="R42" s="58"/>
      <c r="S42" s="58"/>
      <c r="T42" s="58"/>
      <c r="U42" s="58"/>
      <c r="V42" s="58"/>
      <c r="W42" s="58"/>
      <c r="X42" s="61"/>
      <c r="Y42" s="61"/>
      <c r="Z42" s="61"/>
      <c r="AA42" s="61"/>
      <c r="AB42" s="61"/>
      <c r="AC42" s="61"/>
      <c r="AD42" s="61"/>
      <c r="AE42" s="61"/>
      <c r="AF42" s="61"/>
      <c r="AG42" s="61"/>
    </row>
    <row r="43" spans="1:34" s="46" customFormat="1" ht="15" customHeight="1">
      <c r="N43" s="133" t="s">
        <v>60</v>
      </c>
      <c r="O43" s="231" t="str">
        <f>IF(SUM(S46:S55)=0,"全項目OK",IF(S46&lt;&gt;0,D46,"")&amp;IF(S47&lt;&gt;0,D47,"")&amp;IF(S48&lt;&gt;0,D48,"")&amp;IF(S49&lt;&gt;0,D49,"")&amp;IF(S50&lt;&gt;0,D50,"")&amp;IF(S51&lt;&gt;0,D51,"")&amp;IF(S52&lt;&gt;0,D52,"")&amp;IF(S53&lt;&gt;0,D53,"")&amp;IF(S54&lt;&gt;0,D54,"")&amp;IF(S55&lt;&gt;0,D55,""))</f>
        <v>申請日欄、おむつ使用者欄、受給希望欄、要介護認定結果欄、現在の状況欄、本人の状況欄、主に介助…欄、生活保護法…欄、配達希望先欄、※おむつ代は入院等で指定おむつがある場合のみ選択可、</v>
      </c>
      <c r="P43" s="231"/>
      <c r="Q43" s="231"/>
      <c r="R43" s="231"/>
      <c r="S43" s="231"/>
      <c r="T43" s="231"/>
      <c r="U43" s="231"/>
      <c r="V43" s="231"/>
      <c r="W43" s="231"/>
      <c r="X43" s="231"/>
      <c r="Y43" s="231"/>
      <c r="Z43" s="231"/>
      <c r="AA43" s="231"/>
      <c r="AB43" s="231"/>
      <c r="AC43" s="231"/>
      <c r="AD43" s="231"/>
      <c r="AE43" s="231"/>
      <c r="AF43" s="231"/>
      <c r="AG43" s="231"/>
      <c r="AH43" s="231"/>
    </row>
    <row r="44" spans="1:34">
      <c r="AD44" s="4"/>
    </row>
    <row r="45" spans="1:34" s="46" customFormat="1">
      <c r="U45" s="47" t="s">
        <v>63</v>
      </c>
      <c r="AD45" s="48"/>
    </row>
    <row r="46" spans="1:34" s="46" customFormat="1">
      <c r="D46" s="46" t="s">
        <v>85</v>
      </c>
      <c r="R46" s="46" t="str">
        <f>IF(AND(W8&lt;&gt;"",AB8&lt;&gt;"",AE8&lt;&gt;""),"○","×")</f>
        <v>×</v>
      </c>
      <c r="S46" s="46">
        <f>IF(R46="○",0,COUNTIF(R$46:R46,"×"))</f>
        <v>1</v>
      </c>
      <c r="T46" s="49"/>
      <c r="U46" s="50" t="s">
        <v>64</v>
      </c>
    </row>
    <row r="47" spans="1:34" s="46" customFormat="1">
      <c r="D47" s="46" t="s">
        <v>86</v>
      </c>
      <c r="R47" s="46" t="str">
        <f>IF(AND(F13&lt;&gt;"",D14&lt;&gt;"",X14&lt;&gt;"",AB14&lt;&gt;"",AE14&lt;&gt;"",D16&lt;&gt;"",X16&lt;&gt;""),"○","×")</f>
        <v>×</v>
      </c>
      <c r="S47" s="46">
        <f>IF(R47="○",0,COUNTIF(R$46:R47,"×"))</f>
        <v>2</v>
      </c>
      <c r="T47" s="49"/>
      <c r="U47" s="50" t="s">
        <v>64</v>
      </c>
      <c r="AH47" s="48"/>
    </row>
    <row r="48" spans="1:34" s="46" customFormat="1">
      <c r="D48" s="46" t="s">
        <v>87</v>
      </c>
      <c r="R48" s="46" t="str">
        <f>IF(_xlfn.XOR(D18=TRUE,J18=TRUE),"○","×")</f>
        <v>×</v>
      </c>
      <c r="S48" s="46">
        <f>IF(R48="○",0,COUNTIF(R$46:R48,"×"))</f>
        <v>3</v>
      </c>
      <c r="T48" s="49"/>
      <c r="U48" s="50" t="s">
        <v>65</v>
      </c>
      <c r="AH48" s="48"/>
    </row>
    <row r="49" spans="4:34" s="46" customFormat="1">
      <c r="D49" s="46" t="s">
        <v>88</v>
      </c>
      <c r="R49" s="46" t="str">
        <f>IF(AND(D19=TRUE,J19=FALSE,P19=FALSE,V19=FALSE),"○",IF(AND(D19=FALSE,J19=TRUE,P19=FALSE,V19=FALSE),"○",IF(AND(D19=FALSE,J19=FALSE,P19=TRUE,V19=FALSE),"○",IF(AND(D19=FALSE,J19=FALSE,P19=FALSE,V19=TRUE),"○","×"))))</f>
        <v>×</v>
      </c>
      <c r="S49" s="46">
        <f>IF(R49="○",0,COUNTIF(R$46:R49,"×"))</f>
        <v>4</v>
      </c>
      <c r="T49" s="49"/>
      <c r="U49" s="50" t="s">
        <v>66</v>
      </c>
      <c r="AH49" s="48"/>
    </row>
    <row r="50" spans="4:34" s="46" customFormat="1">
      <c r="D50" s="46" t="s">
        <v>89</v>
      </c>
      <c r="R50" s="46" t="str">
        <f>IF(_xlfn.XOR(D20=TRUE,J20=TRUE),"○","×")</f>
        <v>×</v>
      </c>
      <c r="S50" s="46">
        <f>IF(R50="○",0,COUNTIF(R$46:R50,"×"))</f>
        <v>5</v>
      </c>
      <c r="T50" s="49"/>
      <c r="U50" s="50" t="s">
        <v>65</v>
      </c>
      <c r="AH50" s="48"/>
    </row>
    <row r="51" spans="4:34" s="46" customFormat="1">
      <c r="D51" s="46" t="s">
        <v>90</v>
      </c>
      <c r="R51" s="46" t="str">
        <f>IF(NOT(AND(D21=FALSE,L21=FALSE)),"○","×")</f>
        <v>×</v>
      </c>
      <c r="S51" s="46">
        <f>IF(R51="○",0,COUNTIF(R$46:R51,"×"))</f>
        <v>6</v>
      </c>
      <c r="T51" s="49"/>
      <c r="U51" s="50" t="s">
        <v>67</v>
      </c>
      <c r="AH51" s="48"/>
    </row>
    <row r="52" spans="4:34" s="46" customFormat="1">
      <c r="D52" s="51" t="s">
        <v>91</v>
      </c>
      <c r="R52" s="46" t="str">
        <f>IF(AND(F23&lt;&gt;""),"○","×")</f>
        <v>×</v>
      </c>
      <c r="S52" s="46">
        <f>IF(R52="○",0,COUNTIF(R$46:R52,"×"))</f>
        <v>7</v>
      </c>
      <c r="T52" s="49"/>
      <c r="U52" s="50" t="s">
        <v>70</v>
      </c>
      <c r="AH52" s="48"/>
    </row>
    <row r="53" spans="4:34" s="46" customFormat="1">
      <c r="D53" s="46" t="s">
        <v>92</v>
      </c>
      <c r="R53" s="46" t="str">
        <f>IF(_xlfn.XOR(D25=TRUE,P25=TRUE),"○","×")</f>
        <v>×</v>
      </c>
      <c r="S53" s="46">
        <f>IF(R53="○",0,COUNTIF(R$46:R53,"×"))</f>
        <v>8</v>
      </c>
      <c r="T53" s="49"/>
      <c r="U53" s="50" t="s">
        <v>65</v>
      </c>
      <c r="AH53" s="48"/>
    </row>
    <row r="54" spans="4:34" s="46" customFormat="1">
      <c r="D54" s="46" t="s">
        <v>93</v>
      </c>
      <c r="R54" s="46" t="str">
        <f>IF(AND(D18=TRUE,D26=TRUE,D27=FALSE,G29="",U29="",G30=""),"○",IF(AND(D18=TRUE,D26=FALSE,D27=TRUE,G29&lt;&gt;"",U29&lt;&gt;"",G30&lt;&gt;""),"○",IF(AND(J18=TRUE,D26=FALSE,D27=FALSE,G29="",U29="",G30=""),"○","×")))</f>
        <v>×</v>
      </c>
      <c r="S54" s="46">
        <f>IF(R54="○",0,COUNTIF(R$46:R54,"×"))</f>
        <v>9</v>
      </c>
      <c r="T54" s="49"/>
      <c r="U54" s="52" t="s">
        <v>68</v>
      </c>
      <c r="AH54" s="48"/>
    </row>
    <row r="55" spans="4:34" s="46" customFormat="1">
      <c r="D55" s="49" t="s">
        <v>94</v>
      </c>
      <c r="R55" s="46" t="str">
        <f>IF(OR(D18=TRUE,AND(J18=TRUE,J20=TRUE)),"○","×")</f>
        <v>×</v>
      </c>
      <c r="S55" s="46">
        <f>IF(R55="○",0,COUNTIF(R$46:R55,"×"))</f>
        <v>10</v>
      </c>
      <c r="T55" s="49"/>
      <c r="U55" s="50" t="s">
        <v>69</v>
      </c>
      <c r="AH55" s="48"/>
    </row>
    <row r="56" spans="4:34">
      <c r="U56" s="44"/>
      <c r="AH56" s="4"/>
    </row>
    <row r="57" spans="4:34">
      <c r="AH57" s="4"/>
    </row>
    <row r="58" spans="4:34">
      <c r="AH58" s="4"/>
    </row>
    <row r="59" spans="4:34">
      <c r="AH59" s="4"/>
    </row>
    <row r="60" spans="4:34">
      <c r="AH60" s="4"/>
    </row>
    <row r="61" spans="4:34">
      <c r="AH61" s="4"/>
    </row>
    <row r="62" spans="4:34">
      <c r="AH62" s="4"/>
    </row>
    <row r="63" spans="4:34">
      <c r="AH63" s="4"/>
    </row>
    <row r="64" spans="4:34">
      <c r="AH64" s="4"/>
    </row>
    <row r="65" spans="34:34">
      <c r="AH65" s="4"/>
    </row>
    <row r="66" spans="34:34">
      <c r="AH66" s="4"/>
    </row>
    <row r="67" spans="34:34">
      <c r="AH67" s="4"/>
    </row>
  </sheetData>
  <sheetProtection password="CA7C" sheet="1" objects="1" scenarios="1" selectLockedCells="1"/>
  <protectedRanges>
    <protectedRange sqref="W8 AB8 AE8 F13 D14 X14 AB14 AE14 D16 X16 D18:D21 J18:J20 P19 V19 L21 F23 Q23 X23 F24 D25:D27 P25 G29 U29 G30 C35 Q35 C36 Q36 X36" name="申請書"/>
  </protectedRanges>
  <mergeCells count="78">
    <mergeCell ref="O43:AH43"/>
    <mergeCell ref="X41:AG41"/>
    <mergeCell ref="U41:W41"/>
    <mergeCell ref="C41:F41"/>
    <mergeCell ref="A41:B41"/>
    <mergeCell ref="G41:K41"/>
    <mergeCell ref="O41:T41"/>
    <mergeCell ref="L41:N41"/>
    <mergeCell ref="A38:AG38"/>
    <mergeCell ref="A39:AH39"/>
    <mergeCell ref="B40:D40"/>
    <mergeCell ref="E40:F40"/>
    <mergeCell ref="P40:Q40"/>
    <mergeCell ref="R40:U40"/>
    <mergeCell ref="V40:AG40"/>
    <mergeCell ref="U29:AG29"/>
    <mergeCell ref="D30:F30"/>
    <mergeCell ref="X36:AH36"/>
    <mergeCell ref="G30:AG30"/>
    <mergeCell ref="U31:V31"/>
    <mergeCell ref="A33:AG33"/>
    <mergeCell ref="A34:AG34"/>
    <mergeCell ref="A35:B35"/>
    <mergeCell ref="C35:L35"/>
    <mergeCell ref="M35:P35"/>
    <mergeCell ref="Q35:AH35"/>
    <mergeCell ref="A36:B36"/>
    <mergeCell ref="C36:L36"/>
    <mergeCell ref="M36:P36"/>
    <mergeCell ref="Q36:T36"/>
    <mergeCell ref="U36:W36"/>
    <mergeCell ref="A25:B25"/>
    <mergeCell ref="A26:B31"/>
    <mergeCell ref="D29:F29"/>
    <mergeCell ref="G29:Q29"/>
    <mergeCell ref="R29:T29"/>
    <mergeCell ref="A19:B19"/>
    <mergeCell ref="A20:B20"/>
    <mergeCell ref="A21:B22"/>
    <mergeCell ref="D22:AG22"/>
    <mergeCell ref="A23:B24"/>
    <mergeCell ref="C23:E23"/>
    <mergeCell ref="F23:N23"/>
    <mergeCell ref="O23:P23"/>
    <mergeCell ref="Q23:T23"/>
    <mergeCell ref="U23:W23"/>
    <mergeCell ref="X23:AH23"/>
    <mergeCell ref="C24:E24"/>
    <mergeCell ref="F24:AH24"/>
    <mergeCell ref="A18:B18"/>
    <mergeCell ref="AA14:AA15"/>
    <mergeCell ref="AB14:AC15"/>
    <mergeCell ref="AD14:AD15"/>
    <mergeCell ref="AE14:AF15"/>
    <mergeCell ref="B16:C16"/>
    <mergeCell ref="D16:T16"/>
    <mergeCell ref="U16:W16"/>
    <mergeCell ref="X16:AD16"/>
    <mergeCell ref="AE16:AG16"/>
    <mergeCell ref="AG14:AG15"/>
    <mergeCell ref="B15:C15"/>
    <mergeCell ref="D15:T15"/>
    <mergeCell ref="A13:A16"/>
    <mergeCell ref="B13:C13"/>
    <mergeCell ref="D13:E13"/>
    <mergeCell ref="F13:T13"/>
    <mergeCell ref="U13:W13"/>
    <mergeCell ref="X13:AH13"/>
    <mergeCell ref="B14:C14"/>
    <mergeCell ref="D14:T14"/>
    <mergeCell ref="U14:W15"/>
    <mergeCell ref="X14:Z15"/>
    <mergeCell ref="A12:AH12"/>
    <mergeCell ref="V3:AH3"/>
    <mergeCell ref="A7:AH7"/>
    <mergeCell ref="W8:Z8"/>
    <mergeCell ref="AB8:AC8"/>
    <mergeCell ref="AE8:AF8"/>
  </mergeCells>
  <phoneticPr fontId="3"/>
  <pageMargins left="0.51181102362204722" right="0.51181102362204722" top="0.55118110236220474" bottom="0.19685039370078741" header="0.31496062992125984" footer="0.31496062992125984"/>
  <pageSetup paperSize="9" scale="77" orientation="portrait"/>
  <headerFooter differentOddEven="1"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locked="0" defaultSize="0" autoFill="0" autoLine="0" autoPict="0">
                <anchor moveWithCells="1">
                  <from>
                    <xdr:col>3</xdr:col>
                    <xdr:colOff>9525</xdr:colOff>
                    <xdr:row>18</xdr:row>
                    <xdr:rowOff>66675</xdr:rowOff>
                  </from>
                  <to>
                    <xdr:col>3</xdr:col>
                    <xdr:colOff>219075</xdr:colOff>
                    <xdr:row>19</xdr:row>
                    <xdr:rowOff>0</xdr:rowOff>
                  </to>
                </anchor>
              </controlPr>
            </control>
          </mc:Choice>
        </mc:AlternateContent>
        <mc:AlternateContent xmlns:mc="http://schemas.openxmlformats.org/markup-compatibility/2006">
          <mc:Choice Requires="x14">
            <control shapeId="3" r:id="rId4" name="Check Box 2">
              <controlPr locked="0" defaultSize="0" autoFill="0" autoLine="0" autoPict="0">
                <anchor moveWithCells="1">
                  <from>
                    <xdr:col>9</xdr:col>
                    <xdr:colOff>9525</xdr:colOff>
                    <xdr:row>18</xdr:row>
                    <xdr:rowOff>66675</xdr:rowOff>
                  </from>
                  <to>
                    <xdr:col>9</xdr:col>
                    <xdr:colOff>219075</xdr:colOff>
                    <xdr:row>19</xdr:row>
                    <xdr:rowOff>0</xdr:rowOff>
                  </to>
                </anchor>
              </controlPr>
            </control>
          </mc:Choice>
        </mc:AlternateContent>
        <mc:AlternateContent xmlns:mc="http://schemas.openxmlformats.org/markup-compatibility/2006">
          <mc:Choice Requires="x14">
            <control shapeId="4" r:id="rId5" name="Check Box 3">
              <controlPr locked="0" defaultSize="0" autoFill="0" autoLine="0" autoPict="0">
                <anchor moveWithCells="1">
                  <from>
                    <xdr:col>15</xdr:col>
                    <xdr:colOff>9525</xdr:colOff>
                    <xdr:row>18</xdr:row>
                    <xdr:rowOff>66675</xdr:rowOff>
                  </from>
                  <to>
                    <xdr:col>15</xdr:col>
                    <xdr:colOff>219075</xdr:colOff>
                    <xdr:row>19</xdr:row>
                    <xdr:rowOff>0</xdr:rowOff>
                  </to>
                </anchor>
              </controlPr>
            </control>
          </mc:Choice>
        </mc:AlternateContent>
        <mc:AlternateContent xmlns:mc="http://schemas.openxmlformats.org/markup-compatibility/2006">
          <mc:Choice Requires="x14">
            <control shapeId="5" r:id="rId6" name="Check Box 4">
              <controlPr locked="0" defaultSize="0" autoFill="0" autoLine="0" autoPict="0">
                <anchor moveWithCells="1">
                  <from>
                    <xdr:col>21</xdr:col>
                    <xdr:colOff>9525</xdr:colOff>
                    <xdr:row>18</xdr:row>
                    <xdr:rowOff>66675</xdr:rowOff>
                  </from>
                  <to>
                    <xdr:col>22</xdr:col>
                    <xdr:colOff>0</xdr:colOff>
                    <xdr:row>19</xdr:row>
                    <xdr:rowOff>0</xdr:rowOff>
                  </to>
                </anchor>
              </controlPr>
            </control>
          </mc:Choice>
        </mc:AlternateContent>
        <mc:AlternateContent xmlns:mc="http://schemas.openxmlformats.org/markup-compatibility/2006">
          <mc:Choice Requires="x14">
            <control shapeId="6" r:id="rId7" name="Check Box 5">
              <controlPr locked="0" defaultSize="0" autoFill="0" autoLine="0" autoPict="0">
                <anchor moveWithCells="1">
                  <from>
                    <xdr:col>3</xdr:col>
                    <xdr:colOff>9525</xdr:colOff>
                    <xdr:row>17</xdr:row>
                    <xdr:rowOff>66675</xdr:rowOff>
                  </from>
                  <to>
                    <xdr:col>3</xdr:col>
                    <xdr:colOff>219075</xdr:colOff>
                    <xdr:row>17</xdr:row>
                    <xdr:rowOff>342900</xdr:rowOff>
                  </to>
                </anchor>
              </controlPr>
            </control>
          </mc:Choice>
        </mc:AlternateContent>
        <mc:AlternateContent xmlns:mc="http://schemas.openxmlformats.org/markup-compatibility/2006">
          <mc:Choice Requires="x14">
            <control shapeId="7" r:id="rId8" name="Check Box 6">
              <controlPr locked="0" defaultSize="0" autoFill="0" autoLine="0" autoPict="0">
                <anchor moveWithCells="1">
                  <from>
                    <xdr:col>9</xdr:col>
                    <xdr:colOff>9525</xdr:colOff>
                    <xdr:row>17</xdr:row>
                    <xdr:rowOff>66675</xdr:rowOff>
                  </from>
                  <to>
                    <xdr:col>9</xdr:col>
                    <xdr:colOff>219075</xdr:colOff>
                    <xdr:row>17</xdr:row>
                    <xdr:rowOff>342900</xdr:rowOff>
                  </to>
                </anchor>
              </controlPr>
            </control>
          </mc:Choice>
        </mc:AlternateContent>
        <mc:AlternateContent xmlns:mc="http://schemas.openxmlformats.org/markup-compatibility/2006">
          <mc:Choice Requires="x14">
            <control shapeId="8" r:id="rId9" name="Check Box 7">
              <controlPr locked="0" defaultSize="0" autoFill="0" autoLine="0" autoPict="0">
                <anchor moveWithCells="1">
                  <from>
                    <xdr:col>3</xdr:col>
                    <xdr:colOff>9525</xdr:colOff>
                    <xdr:row>19</xdr:row>
                    <xdr:rowOff>66675</xdr:rowOff>
                  </from>
                  <to>
                    <xdr:col>3</xdr:col>
                    <xdr:colOff>219075</xdr:colOff>
                    <xdr:row>19</xdr:row>
                    <xdr:rowOff>342900</xdr:rowOff>
                  </to>
                </anchor>
              </controlPr>
            </control>
          </mc:Choice>
        </mc:AlternateContent>
        <mc:AlternateContent xmlns:mc="http://schemas.openxmlformats.org/markup-compatibility/2006">
          <mc:Choice Requires="x14">
            <control shapeId="9" r:id="rId10" name="Check Box 8">
              <controlPr locked="0" defaultSize="0" autoFill="0" autoLine="0" autoPict="0">
                <anchor moveWithCells="1">
                  <from>
                    <xdr:col>9</xdr:col>
                    <xdr:colOff>9525</xdr:colOff>
                    <xdr:row>19</xdr:row>
                    <xdr:rowOff>66675</xdr:rowOff>
                  </from>
                  <to>
                    <xdr:col>9</xdr:col>
                    <xdr:colOff>219075</xdr:colOff>
                    <xdr:row>19</xdr:row>
                    <xdr:rowOff>342900</xdr:rowOff>
                  </to>
                </anchor>
              </controlPr>
            </control>
          </mc:Choice>
        </mc:AlternateContent>
        <mc:AlternateContent xmlns:mc="http://schemas.openxmlformats.org/markup-compatibility/2006">
          <mc:Choice Requires="x14">
            <control shapeId="10" r:id="rId11" name="Check Box 9">
              <controlPr locked="0" defaultSize="0" autoFill="0" autoLine="0" autoPict="0">
                <anchor moveWithCells="1">
                  <from>
                    <xdr:col>3</xdr:col>
                    <xdr:colOff>9525</xdr:colOff>
                    <xdr:row>20</xdr:row>
                    <xdr:rowOff>66675</xdr:rowOff>
                  </from>
                  <to>
                    <xdr:col>4</xdr:col>
                    <xdr:colOff>0</xdr:colOff>
                    <xdr:row>20</xdr:row>
                    <xdr:rowOff>342900</xdr:rowOff>
                  </to>
                </anchor>
              </controlPr>
            </control>
          </mc:Choice>
        </mc:AlternateContent>
        <mc:AlternateContent xmlns:mc="http://schemas.openxmlformats.org/markup-compatibility/2006">
          <mc:Choice Requires="x14">
            <control shapeId="11" r:id="rId12" name="Check Box 10">
              <controlPr locked="0" defaultSize="0" autoFill="0" autoLine="0" autoPict="0">
                <anchor moveWithCells="1">
                  <from>
                    <xdr:col>11</xdr:col>
                    <xdr:colOff>9525</xdr:colOff>
                    <xdr:row>20</xdr:row>
                    <xdr:rowOff>66675</xdr:rowOff>
                  </from>
                  <to>
                    <xdr:col>12</xdr:col>
                    <xdr:colOff>0</xdr:colOff>
                    <xdr:row>20</xdr:row>
                    <xdr:rowOff>342900</xdr:rowOff>
                  </to>
                </anchor>
              </controlPr>
            </control>
          </mc:Choice>
        </mc:AlternateContent>
        <mc:AlternateContent xmlns:mc="http://schemas.openxmlformats.org/markup-compatibility/2006">
          <mc:Choice Requires="x14">
            <control shapeId="12" r:id="rId13" name="Check Box 11">
              <controlPr locked="0" defaultSize="0" autoFill="0" autoLine="0" autoPict="0">
                <anchor moveWithCells="1">
                  <from>
                    <xdr:col>3</xdr:col>
                    <xdr:colOff>9525</xdr:colOff>
                    <xdr:row>24</xdr:row>
                    <xdr:rowOff>66675</xdr:rowOff>
                  </from>
                  <to>
                    <xdr:col>3</xdr:col>
                    <xdr:colOff>219075</xdr:colOff>
                    <xdr:row>24</xdr:row>
                    <xdr:rowOff>342900</xdr:rowOff>
                  </to>
                </anchor>
              </controlPr>
            </control>
          </mc:Choice>
        </mc:AlternateContent>
        <mc:AlternateContent xmlns:mc="http://schemas.openxmlformats.org/markup-compatibility/2006">
          <mc:Choice Requires="x14">
            <control shapeId="13" r:id="rId14" name="Check Box 12">
              <controlPr locked="0" defaultSize="0" autoFill="0" autoLine="0" autoPict="0">
                <anchor moveWithCells="1">
                  <from>
                    <xdr:col>15</xdr:col>
                    <xdr:colOff>9525</xdr:colOff>
                    <xdr:row>24</xdr:row>
                    <xdr:rowOff>66675</xdr:rowOff>
                  </from>
                  <to>
                    <xdr:col>16</xdr:col>
                    <xdr:colOff>0</xdr:colOff>
                    <xdr:row>24</xdr:row>
                    <xdr:rowOff>342900</xdr:rowOff>
                  </to>
                </anchor>
              </controlPr>
            </control>
          </mc:Choice>
        </mc:AlternateContent>
        <mc:AlternateContent xmlns:mc="http://schemas.openxmlformats.org/markup-compatibility/2006">
          <mc:Choice Requires="x14">
            <control shapeId="14" r:id="rId15" name="Check Box 13">
              <controlPr locked="0" defaultSize="0" autoFill="0" autoLine="0" autoPict="0">
                <anchor moveWithCells="1">
                  <from>
                    <xdr:col>3</xdr:col>
                    <xdr:colOff>9525</xdr:colOff>
                    <xdr:row>25</xdr:row>
                    <xdr:rowOff>66675</xdr:rowOff>
                  </from>
                  <to>
                    <xdr:col>3</xdr:col>
                    <xdr:colOff>219075</xdr:colOff>
                    <xdr:row>25</xdr:row>
                    <xdr:rowOff>342900</xdr:rowOff>
                  </to>
                </anchor>
              </controlPr>
            </control>
          </mc:Choice>
        </mc:AlternateContent>
        <mc:AlternateContent xmlns:mc="http://schemas.openxmlformats.org/markup-compatibility/2006">
          <mc:Choice Requires="x14">
            <control shapeId="15" r:id="rId16" name="Check Box 14">
              <controlPr locked="0" defaultSize="0" autoFill="0" autoLine="0" autoPict="0">
                <anchor moveWithCells="1">
                  <from>
                    <xdr:col>3</xdr:col>
                    <xdr:colOff>9525</xdr:colOff>
                    <xdr:row>26</xdr:row>
                    <xdr:rowOff>66675</xdr:rowOff>
                  </from>
                  <to>
                    <xdr:col>3</xdr:col>
                    <xdr:colOff>219075</xdr:colOff>
                    <xdr:row>26</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N46"/>
  <sheetViews>
    <sheetView tabSelected="1" zoomScale="60" zoomScaleNormal="60" zoomScaleSheetLayoutView="85" zoomScalePageLayoutView="70" workbookViewId="0">
      <pane ySplit="3" topLeftCell="A20" activePane="bottomLeft" state="frozen"/>
      <selection pane="bottomLeft" activeCell="A22" sqref="A22:C22"/>
    </sheetView>
  </sheetViews>
  <sheetFormatPr defaultColWidth="3.875" defaultRowHeight="33" customHeight="1"/>
  <cols>
    <col min="1" max="35" width="4.125" style="65" customWidth="1"/>
    <col min="36" max="16384" width="3.875" style="65"/>
  </cols>
  <sheetData>
    <row r="1" spans="1:66" ht="7.5" customHeight="1" thickBot="1"/>
    <row r="2" spans="1:66" ht="33" customHeight="1" thickBot="1">
      <c r="B2" s="129"/>
      <c r="C2" s="132"/>
      <c r="D2" s="131" t="s">
        <v>256</v>
      </c>
      <c r="E2" s="130"/>
      <c r="I2" s="369"/>
      <c r="J2" s="370"/>
      <c r="K2" s="65" t="s">
        <v>257</v>
      </c>
      <c r="X2" s="66" t="s">
        <v>95</v>
      </c>
      <c r="Y2" s="239" t="str">
        <f>IFERROR(LEFT(L36,LEN(L36)-1),"")</f>
        <v>おむつ使用者住所、本人電話番号、配送先チェック、おむつ使用者氏名、注文者情報</v>
      </c>
      <c r="Z2" s="240"/>
      <c r="AA2" s="240"/>
      <c r="AB2" s="240"/>
      <c r="AC2" s="240"/>
      <c r="AD2" s="240"/>
      <c r="AE2" s="240"/>
      <c r="AF2" s="240"/>
      <c r="AG2" s="240"/>
      <c r="AH2" s="240"/>
      <c r="AI2" s="241"/>
    </row>
    <row r="3" spans="1:66" ht="7.5" customHeight="1"/>
    <row r="4" spans="1:66" ht="18.75">
      <c r="A4" s="242">
        <v>46112</v>
      </c>
      <c r="B4" s="242"/>
      <c r="C4" s="242"/>
      <c r="D4" s="242"/>
      <c r="K4" s="67"/>
      <c r="R4" s="68" t="s">
        <v>96</v>
      </c>
      <c r="AH4" s="69" t="s">
        <v>97</v>
      </c>
    </row>
    <row r="5" spans="1:66" ht="6" customHeight="1">
      <c r="K5" s="67"/>
      <c r="R5" s="68"/>
      <c r="AH5" s="70"/>
    </row>
    <row r="6" spans="1:66" ht="18.75">
      <c r="A6" s="243" t="str">
        <f ca="1">IF(TODAY()&gt;A4,"※この注文票は"&amp;TEXT(EDATE(A4,-3),"ggge年度")&amp;TEXT(A4,"(yyyy年m月d日まで)")&amp;"のものです。最新の注文票をご利用ください。","")</f>
        <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row>
    <row r="7" spans="1:66" ht="3.75" customHeight="1" thickBot="1">
      <c r="K7" s="71"/>
    </row>
    <row r="8" spans="1:66" ht="18" thickTop="1">
      <c r="A8" s="244" t="s">
        <v>98</v>
      </c>
      <c r="B8" s="245"/>
      <c r="C8" s="245"/>
      <c r="D8" s="250" t="s">
        <v>99</v>
      </c>
      <c r="E8" s="245"/>
      <c r="F8" s="245"/>
      <c r="G8" s="245"/>
      <c r="H8" s="245"/>
      <c r="I8" s="251"/>
      <c r="J8" s="72" t="s">
        <v>100</v>
      </c>
      <c r="K8" s="254"/>
      <c r="L8" s="254"/>
      <c r="M8" s="254"/>
      <c r="N8" s="254"/>
      <c r="O8" s="254"/>
      <c r="P8" s="254"/>
      <c r="Q8" s="254"/>
      <c r="R8" s="254"/>
      <c r="S8" s="254"/>
      <c r="T8" s="254"/>
      <c r="U8" s="254"/>
      <c r="V8" s="254"/>
      <c r="W8" s="254"/>
      <c r="X8" s="255"/>
      <c r="Y8" s="256" t="s">
        <v>101</v>
      </c>
      <c r="Z8" s="257"/>
      <c r="AA8" s="258"/>
      <c r="AB8" s="262" t="str">
        <f>IF('（申請書）'!D16="","",'（申請書）'!D16)</f>
        <v/>
      </c>
      <c r="AC8" s="263"/>
      <c r="AD8" s="263"/>
      <c r="AE8" s="263"/>
      <c r="AF8" s="263"/>
      <c r="AG8" s="263"/>
      <c r="AH8" s="263"/>
      <c r="AI8" s="264"/>
    </row>
    <row r="9" spans="1:66" ht="52.5" customHeight="1">
      <c r="A9" s="246"/>
      <c r="B9" s="247"/>
      <c r="C9" s="247"/>
      <c r="D9" s="252"/>
      <c r="E9" s="247"/>
      <c r="F9" s="247"/>
      <c r="G9" s="247"/>
      <c r="H9" s="247"/>
      <c r="I9" s="253"/>
      <c r="J9" s="73" t="s">
        <v>102</v>
      </c>
      <c r="K9" s="74"/>
      <c r="L9" s="268" t="str">
        <f>IF('（申請書）'!F13="","",'（申請書）'!F13)</f>
        <v/>
      </c>
      <c r="M9" s="268"/>
      <c r="N9" s="268"/>
      <c r="O9" s="268"/>
      <c r="P9" s="268"/>
      <c r="Q9" s="268"/>
      <c r="R9" s="268"/>
      <c r="S9" s="268"/>
      <c r="T9" s="268"/>
      <c r="U9" s="268"/>
      <c r="V9" s="268"/>
      <c r="W9" s="268"/>
      <c r="X9" s="269"/>
      <c r="Y9" s="259"/>
      <c r="Z9" s="260"/>
      <c r="AA9" s="261"/>
      <c r="AB9" s="265"/>
      <c r="AC9" s="266"/>
      <c r="AD9" s="266"/>
      <c r="AE9" s="266"/>
      <c r="AF9" s="266"/>
      <c r="AG9" s="266"/>
      <c r="AH9" s="266"/>
      <c r="AI9" s="267"/>
      <c r="AT9" s="75"/>
      <c r="AU9" s="75"/>
      <c r="AV9" s="75"/>
      <c r="AW9" s="75"/>
      <c r="AX9" s="75"/>
      <c r="AY9" s="75"/>
      <c r="AZ9" s="75"/>
      <c r="BB9" s="76"/>
      <c r="BC9" s="76"/>
      <c r="BD9" s="76"/>
      <c r="BE9" s="76"/>
      <c r="BF9" s="76"/>
      <c r="BG9" s="76"/>
      <c r="BH9" s="76"/>
      <c r="BI9" s="76"/>
      <c r="BJ9" s="76"/>
      <c r="BK9" s="76"/>
      <c r="BL9" s="76"/>
      <c r="BM9" s="76"/>
      <c r="BN9" s="76"/>
    </row>
    <row r="10" spans="1:66" ht="32.25" customHeight="1">
      <c r="A10" s="246"/>
      <c r="B10" s="247"/>
      <c r="C10" s="247"/>
      <c r="D10" s="270" t="s">
        <v>103</v>
      </c>
      <c r="E10" s="271"/>
      <c r="F10" s="271"/>
      <c r="G10" s="271"/>
      <c r="H10" s="271"/>
      <c r="I10" s="272"/>
      <c r="J10" s="77"/>
      <c r="K10" s="78"/>
      <c r="L10" s="78"/>
      <c r="M10" s="78"/>
      <c r="N10" s="78"/>
      <c r="O10" s="127"/>
      <c r="P10" s="128" t="s">
        <v>104</v>
      </c>
      <c r="Q10" s="128"/>
      <c r="R10" s="128"/>
      <c r="S10" s="128"/>
      <c r="T10" s="127"/>
      <c r="U10" s="128" t="s">
        <v>105</v>
      </c>
      <c r="V10" s="128"/>
      <c r="W10" s="128"/>
      <c r="X10" s="128"/>
      <c r="Y10" s="128"/>
      <c r="Z10" s="128"/>
      <c r="AA10" s="128"/>
      <c r="AB10" s="128"/>
      <c r="AC10" s="128"/>
      <c r="AD10" s="128"/>
      <c r="AE10" s="78"/>
      <c r="AF10" s="78"/>
      <c r="AG10" s="78"/>
      <c r="AH10" s="78"/>
      <c r="AI10" s="79"/>
    </row>
    <row r="11" spans="1:66" ht="17.25">
      <c r="A11" s="246"/>
      <c r="B11" s="247"/>
      <c r="C11" s="247"/>
      <c r="D11" s="273" t="s">
        <v>106</v>
      </c>
      <c r="E11" s="274"/>
      <c r="F11" s="274"/>
      <c r="G11" s="274"/>
      <c r="H11" s="274"/>
      <c r="I11" s="275"/>
      <c r="J11" s="80" t="s">
        <v>107</v>
      </c>
      <c r="K11" s="279"/>
      <c r="L11" s="279"/>
      <c r="M11" s="279"/>
      <c r="N11" s="279"/>
      <c r="O11" s="279"/>
      <c r="P11" s="279"/>
      <c r="Q11" s="279"/>
      <c r="R11" s="279"/>
      <c r="S11" s="279"/>
      <c r="T11" s="279"/>
      <c r="U11" s="279"/>
      <c r="V11" s="279"/>
      <c r="W11" s="279"/>
      <c r="X11" s="280"/>
      <c r="Y11" s="281" t="s">
        <v>108</v>
      </c>
      <c r="Z11" s="282"/>
      <c r="AA11" s="283"/>
      <c r="AB11" s="287" t="str">
        <f>IF('（申請書）'!U29="","",'（申請書）'!U29)</f>
        <v/>
      </c>
      <c r="AC11" s="288"/>
      <c r="AD11" s="288"/>
      <c r="AE11" s="288"/>
      <c r="AF11" s="288"/>
      <c r="AG11" s="288"/>
      <c r="AH11" s="288"/>
      <c r="AI11" s="289"/>
    </row>
    <row r="12" spans="1:66" ht="52.5" customHeight="1" thickBot="1">
      <c r="A12" s="246"/>
      <c r="B12" s="247"/>
      <c r="C12" s="247"/>
      <c r="D12" s="276"/>
      <c r="E12" s="277"/>
      <c r="F12" s="277"/>
      <c r="G12" s="277"/>
      <c r="H12" s="277"/>
      <c r="I12" s="278"/>
      <c r="J12" s="293" t="str">
        <f>IF('（申請書）'!G30="","",'（申請書）'!G30)</f>
        <v/>
      </c>
      <c r="K12" s="268"/>
      <c r="L12" s="268"/>
      <c r="M12" s="268"/>
      <c r="N12" s="268"/>
      <c r="O12" s="268"/>
      <c r="P12" s="268"/>
      <c r="Q12" s="268"/>
      <c r="R12" s="268"/>
      <c r="S12" s="268"/>
      <c r="T12" s="268"/>
      <c r="U12" s="268"/>
      <c r="V12" s="268"/>
      <c r="W12" s="268"/>
      <c r="X12" s="269"/>
      <c r="Y12" s="284"/>
      <c r="Z12" s="285"/>
      <c r="AA12" s="286"/>
      <c r="AB12" s="290"/>
      <c r="AC12" s="291"/>
      <c r="AD12" s="291"/>
      <c r="AE12" s="291"/>
      <c r="AF12" s="291"/>
      <c r="AG12" s="291"/>
      <c r="AH12" s="291"/>
      <c r="AI12" s="292"/>
    </row>
    <row r="13" spans="1:66" ht="27" customHeight="1">
      <c r="A13" s="246"/>
      <c r="B13" s="247"/>
      <c r="C13" s="247"/>
      <c r="D13" s="295" t="s">
        <v>109</v>
      </c>
      <c r="E13" s="296"/>
      <c r="F13" s="296"/>
      <c r="G13" s="296"/>
      <c r="H13" s="296"/>
      <c r="I13" s="297"/>
      <c r="J13" s="298" t="str">
        <f>IF('（申請書）'!$D$14="","",'（申請書）'!$D$14)</f>
        <v/>
      </c>
      <c r="K13" s="299"/>
      <c r="L13" s="299"/>
      <c r="M13" s="299"/>
      <c r="N13" s="299"/>
      <c r="O13" s="299"/>
      <c r="P13" s="299"/>
      <c r="Q13" s="299"/>
      <c r="R13" s="299"/>
      <c r="S13" s="299"/>
      <c r="T13" s="299"/>
      <c r="U13" s="299"/>
      <c r="V13" s="299"/>
      <c r="W13" s="299"/>
      <c r="X13" s="300"/>
      <c r="Y13" s="301" t="s">
        <v>110</v>
      </c>
      <c r="Z13" s="302"/>
      <c r="AA13" s="303"/>
      <c r="AB13" s="81" t="s">
        <v>111</v>
      </c>
      <c r="AC13" s="82"/>
      <c r="AD13" s="82"/>
      <c r="AE13" s="82"/>
      <c r="AF13" s="82"/>
      <c r="AG13" s="83"/>
      <c r="AH13" s="83"/>
      <c r="AI13" s="84"/>
    </row>
    <row r="14" spans="1:66" ht="52.5" customHeight="1" thickBot="1">
      <c r="A14" s="248"/>
      <c r="B14" s="249"/>
      <c r="C14" s="249"/>
      <c r="D14" s="295" t="s">
        <v>112</v>
      </c>
      <c r="E14" s="296"/>
      <c r="F14" s="296"/>
      <c r="G14" s="296"/>
      <c r="H14" s="296"/>
      <c r="I14" s="297"/>
      <c r="J14" s="307"/>
      <c r="K14" s="308"/>
      <c r="L14" s="308"/>
      <c r="M14" s="308"/>
      <c r="N14" s="308"/>
      <c r="O14" s="308"/>
      <c r="P14" s="308"/>
      <c r="Q14" s="308"/>
      <c r="R14" s="308"/>
      <c r="S14" s="308"/>
      <c r="T14" s="308"/>
      <c r="U14" s="308"/>
      <c r="V14" s="308"/>
      <c r="W14" s="308"/>
      <c r="X14" s="309"/>
      <c r="Y14" s="304"/>
      <c r="Z14" s="305"/>
      <c r="AA14" s="306"/>
      <c r="AB14" s="85"/>
      <c r="AC14" s="85"/>
      <c r="AD14" s="85"/>
      <c r="AE14" s="85"/>
      <c r="AF14" s="85"/>
      <c r="AG14" s="86"/>
      <c r="AH14" s="86"/>
      <c r="AI14" s="87"/>
    </row>
    <row r="15" spans="1:66" ht="52.5" customHeight="1">
      <c r="A15" s="310" t="s">
        <v>113</v>
      </c>
      <c r="B15" s="296"/>
      <c r="C15" s="296"/>
      <c r="D15" s="297"/>
      <c r="E15" s="311" t="str">
        <f>IF('（申請書）'!$C$35="","",'（申請書）'!$C$35)</f>
        <v/>
      </c>
      <c r="F15" s="312"/>
      <c r="G15" s="312"/>
      <c r="H15" s="312"/>
      <c r="I15" s="312"/>
      <c r="J15" s="312"/>
      <c r="K15" s="312"/>
      <c r="L15" s="313"/>
      <c r="M15" s="314" t="s">
        <v>114</v>
      </c>
      <c r="N15" s="296"/>
      <c r="O15" s="296"/>
      <c r="P15" s="297"/>
      <c r="Q15" s="311" t="str">
        <f>'（申請書）'!$C$36&amp;'（申請書）'!$Q$36</f>
        <v/>
      </c>
      <c r="R15" s="312"/>
      <c r="S15" s="312"/>
      <c r="T15" s="312"/>
      <c r="U15" s="312"/>
      <c r="V15" s="312"/>
      <c r="W15" s="312"/>
      <c r="X15" s="313"/>
      <c r="Y15" s="315" t="s">
        <v>115</v>
      </c>
      <c r="Z15" s="316"/>
      <c r="AA15" s="317"/>
      <c r="AB15" s="318" t="str">
        <f>IF('（申請書）'!X36="","",'（申請書）'!X36)</f>
        <v/>
      </c>
      <c r="AC15" s="319"/>
      <c r="AD15" s="319"/>
      <c r="AE15" s="319"/>
      <c r="AF15" s="319"/>
      <c r="AG15" s="319"/>
      <c r="AH15" s="319"/>
      <c r="AI15" s="320"/>
    </row>
    <row r="16" spans="1:66" ht="30" customHeight="1">
      <c r="A16" s="246" t="s">
        <v>116</v>
      </c>
      <c r="B16" s="247"/>
      <c r="C16" s="247"/>
      <c r="D16" s="247"/>
      <c r="E16" s="247"/>
      <c r="F16" s="247"/>
      <c r="G16" s="247"/>
      <c r="H16" s="247"/>
      <c r="I16" s="253"/>
      <c r="J16" s="324"/>
      <c r="K16" s="325"/>
      <c r="L16" s="325"/>
      <c r="M16" s="325"/>
      <c r="N16" s="325"/>
      <c r="O16" s="325"/>
      <c r="P16" s="325"/>
      <c r="Q16" s="325"/>
      <c r="R16" s="325"/>
      <c r="S16" s="325"/>
      <c r="T16" s="325"/>
      <c r="U16" s="325"/>
      <c r="V16" s="325"/>
      <c r="W16" s="325"/>
      <c r="X16" s="326"/>
      <c r="Y16" s="330" t="s">
        <v>117</v>
      </c>
      <c r="Z16" s="331"/>
      <c r="AA16" s="332"/>
      <c r="AB16" s="134"/>
      <c r="AC16" s="88" t="s">
        <v>118</v>
      </c>
      <c r="AD16" s="89"/>
      <c r="AE16" s="89"/>
      <c r="AF16" s="90"/>
      <c r="AG16" s="91"/>
      <c r="AH16" s="91"/>
      <c r="AI16" s="92"/>
    </row>
    <row r="17" spans="1:49" ht="58.5" customHeight="1" thickBot="1">
      <c r="A17" s="321"/>
      <c r="B17" s="322"/>
      <c r="C17" s="322"/>
      <c r="D17" s="322"/>
      <c r="E17" s="322"/>
      <c r="F17" s="322"/>
      <c r="G17" s="322"/>
      <c r="H17" s="322"/>
      <c r="I17" s="323"/>
      <c r="J17" s="327"/>
      <c r="K17" s="328"/>
      <c r="L17" s="328"/>
      <c r="M17" s="328"/>
      <c r="N17" s="328"/>
      <c r="O17" s="328"/>
      <c r="P17" s="328"/>
      <c r="Q17" s="328"/>
      <c r="R17" s="328"/>
      <c r="S17" s="328"/>
      <c r="T17" s="328"/>
      <c r="U17" s="328"/>
      <c r="V17" s="328"/>
      <c r="W17" s="328"/>
      <c r="X17" s="329"/>
      <c r="Y17" s="333"/>
      <c r="Z17" s="334"/>
      <c r="AA17" s="335"/>
      <c r="AB17" s="336" t="s">
        <v>119</v>
      </c>
      <c r="AC17" s="337"/>
      <c r="AD17" s="337"/>
      <c r="AE17" s="337"/>
      <c r="AF17" s="337"/>
      <c r="AG17" s="337"/>
      <c r="AH17" s="337"/>
      <c r="AI17" s="338"/>
    </row>
    <row r="18" spans="1:49" ht="66" customHeight="1" thickTop="1">
      <c r="A18" s="294" t="s">
        <v>120</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row>
    <row r="19" spans="1:49" ht="109.5" customHeight="1">
      <c r="A19" s="341" t="s">
        <v>121</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row>
    <row r="20" spans="1:49" s="94" customFormat="1" ht="54" customHeight="1">
      <c r="A20" s="342" t="s">
        <v>122</v>
      </c>
      <c r="B20" s="343"/>
      <c r="C20" s="344"/>
      <c r="D20" s="343" t="s">
        <v>123</v>
      </c>
      <c r="E20" s="343"/>
      <c r="F20" s="343"/>
      <c r="G20" s="343"/>
      <c r="H20" s="343"/>
      <c r="I20" s="343"/>
      <c r="J20" s="343"/>
      <c r="K20" s="343"/>
      <c r="L20" s="343"/>
      <c r="M20" s="343"/>
      <c r="N20" s="343"/>
      <c r="O20" s="343"/>
      <c r="P20" s="343"/>
      <c r="Q20" s="343"/>
      <c r="R20" s="343"/>
      <c r="S20" s="343"/>
      <c r="T20" s="343"/>
      <c r="U20" s="344"/>
      <c r="V20" s="342" t="s">
        <v>124</v>
      </c>
      <c r="W20" s="343"/>
      <c r="X20" s="344"/>
      <c r="Y20" s="342" t="s">
        <v>125</v>
      </c>
      <c r="Z20" s="343"/>
      <c r="AA20" s="344"/>
      <c r="AB20" s="342" t="s">
        <v>126</v>
      </c>
      <c r="AC20" s="343"/>
      <c r="AD20" s="343"/>
      <c r="AE20" s="344"/>
      <c r="AF20" s="342" t="s">
        <v>127</v>
      </c>
      <c r="AG20" s="343"/>
      <c r="AH20" s="343"/>
      <c r="AI20" s="344"/>
      <c r="AJ20" s="93"/>
    </row>
    <row r="21" spans="1:49" s="97" customFormat="1" ht="59.25" customHeight="1">
      <c r="A21" s="345"/>
      <c r="B21" s="346"/>
      <c r="C21" s="347"/>
      <c r="D21" s="348" t="str">
        <f>IF(A21="","",IFERROR(VLOOKUP($A21,商品データ!$A$2:$G$105,4,FALSE),"※該当する商品はございません。"))</f>
        <v/>
      </c>
      <c r="E21" s="349"/>
      <c r="F21" s="349"/>
      <c r="G21" s="349"/>
      <c r="H21" s="349"/>
      <c r="I21" s="349"/>
      <c r="J21" s="349"/>
      <c r="K21" s="349"/>
      <c r="L21" s="349"/>
      <c r="M21" s="349"/>
      <c r="N21" s="349"/>
      <c r="O21" s="349"/>
      <c r="P21" s="349"/>
      <c r="Q21" s="349"/>
      <c r="R21" s="349"/>
      <c r="S21" s="349"/>
      <c r="T21" s="349"/>
      <c r="U21" s="350"/>
      <c r="V21" s="351" t="str">
        <f>IFERROR(VLOOKUP($A21,商品データ!$A$2:$G$105,5,FALSE),"")</f>
        <v/>
      </c>
      <c r="W21" s="352"/>
      <c r="X21" s="353"/>
      <c r="Y21" s="339" t="str">
        <f>IFERROR(VLOOKUP($A21,商品データ!$A$2:$G$105,7,FALSE),"")</f>
        <v/>
      </c>
      <c r="Z21" s="340"/>
      <c r="AA21" s="95" t="s">
        <v>128</v>
      </c>
      <c r="AB21" s="354"/>
      <c r="AC21" s="355"/>
      <c r="AD21" s="355"/>
      <c r="AE21" s="95" t="s">
        <v>129</v>
      </c>
      <c r="AF21" s="339" t="str">
        <f>IFERROR(Y21*AB21,"")</f>
        <v/>
      </c>
      <c r="AG21" s="340"/>
      <c r="AH21" s="340"/>
      <c r="AI21" s="95" t="s">
        <v>128</v>
      </c>
      <c r="AJ21" s="96"/>
    </row>
    <row r="22" spans="1:49" s="97" customFormat="1" ht="59.25" customHeight="1">
      <c r="A22" s="345"/>
      <c r="B22" s="346"/>
      <c r="C22" s="347"/>
      <c r="D22" s="348" t="str">
        <f>IF(A22="","",IFERROR(VLOOKUP($A22,商品データ!$A$2:$G$105,4,FALSE),"※該当する商品はございません。"))</f>
        <v/>
      </c>
      <c r="E22" s="349"/>
      <c r="F22" s="349"/>
      <c r="G22" s="349"/>
      <c r="H22" s="349"/>
      <c r="I22" s="349"/>
      <c r="J22" s="349"/>
      <c r="K22" s="349"/>
      <c r="L22" s="349"/>
      <c r="M22" s="349"/>
      <c r="N22" s="349"/>
      <c r="O22" s="349"/>
      <c r="P22" s="349"/>
      <c r="Q22" s="349"/>
      <c r="R22" s="349"/>
      <c r="S22" s="349"/>
      <c r="T22" s="349"/>
      <c r="U22" s="350"/>
      <c r="V22" s="351" t="str">
        <f>IFERROR(VLOOKUP($A22,商品データ!$A$2:$G$105,5,FALSE),"")</f>
        <v/>
      </c>
      <c r="W22" s="352"/>
      <c r="X22" s="353"/>
      <c r="Y22" s="339" t="str">
        <f>IFERROR(VLOOKUP($A22,商品データ!$A$2:$G$105,7,FALSE),"")</f>
        <v/>
      </c>
      <c r="Z22" s="340"/>
      <c r="AA22" s="95" t="s">
        <v>128</v>
      </c>
      <c r="AB22" s="354"/>
      <c r="AC22" s="355"/>
      <c r="AD22" s="355"/>
      <c r="AE22" s="95" t="s">
        <v>129</v>
      </c>
      <c r="AF22" s="339" t="str">
        <f t="shared" ref="AF22:AF28" si="0">IFERROR(Y22*AB22,"")</f>
        <v/>
      </c>
      <c r="AG22" s="340"/>
      <c r="AH22" s="340"/>
      <c r="AI22" s="95" t="s">
        <v>128</v>
      </c>
      <c r="AJ22" s="96"/>
    </row>
    <row r="23" spans="1:49" s="97" customFormat="1" ht="59.25" customHeight="1">
      <c r="A23" s="345"/>
      <c r="B23" s="346"/>
      <c r="C23" s="347"/>
      <c r="D23" s="348" t="str">
        <f>IF(A23="","",IFERROR(VLOOKUP($A23,商品データ!$A$2:$G$105,4,FALSE),"※該当する商品はございません。"))</f>
        <v/>
      </c>
      <c r="E23" s="349"/>
      <c r="F23" s="349"/>
      <c r="G23" s="349"/>
      <c r="H23" s="349"/>
      <c r="I23" s="349"/>
      <c r="J23" s="349"/>
      <c r="K23" s="349"/>
      <c r="L23" s="349"/>
      <c r="M23" s="349"/>
      <c r="N23" s="349"/>
      <c r="O23" s="349"/>
      <c r="P23" s="349"/>
      <c r="Q23" s="349"/>
      <c r="R23" s="349"/>
      <c r="S23" s="349"/>
      <c r="T23" s="349"/>
      <c r="U23" s="350"/>
      <c r="V23" s="351" t="str">
        <f>IFERROR(VLOOKUP($A23,商品データ!$A$2:$G$105,5,FALSE),"")</f>
        <v/>
      </c>
      <c r="W23" s="352"/>
      <c r="X23" s="353"/>
      <c r="Y23" s="339" t="str">
        <f>IFERROR(VLOOKUP($A23,商品データ!$A$2:$G$105,7,FALSE),"")</f>
        <v/>
      </c>
      <c r="Z23" s="340"/>
      <c r="AA23" s="95" t="s">
        <v>128</v>
      </c>
      <c r="AB23" s="354"/>
      <c r="AC23" s="355"/>
      <c r="AD23" s="355"/>
      <c r="AE23" s="95" t="s">
        <v>129</v>
      </c>
      <c r="AF23" s="339" t="str">
        <f t="shared" si="0"/>
        <v/>
      </c>
      <c r="AG23" s="340"/>
      <c r="AH23" s="340"/>
      <c r="AI23" s="95" t="s">
        <v>128</v>
      </c>
      <c r="AJ23" s="96"/>
    </row>
    <row r="24" spans="1:49" s="97" customFormat="1" ht="59.25" customHeight="1">
      <c r="A24" s="345"/>
      <c r="B24" s="346"/>
      <c r="C24" s="347"/>
      <c r="D24" s="348" t="str">
        <f>IF(A24="","",IFERROR(VLOOKUP($A24,商品データ!$A$2:$G$105,4,FALSE),"※該当する商品はございません。"))</f>
        <v/>
      </c>
      <c r="E24" s="349"/>
      <c r="F24" s="349"/>
      <c r="G24" s="349"/>
      <c r="H24" s="349"/>
      <c r="I24" s="349"/>
      <c r="J24" s="349"/>
      <c r="K24" s="349"/>
      <c r="L24" s="349"/>
      <c r="M24" s="349"/>
      <c r="N24" s="349"/>
      <c r="O24" s="349"/>
      <c r="P24" s="349"/>
      <c r="Q24" s="349"/>
      <c r="R24" s="349"/>
      <c r="S24" s="349"/>
      <c r="T24" s="349"/>
      <c r="U24" s="350"/>
      <c r="V24" s="351" t="str">
        <f>IFERROR(VLOOKUP($A24,商品データ!$A$2:$G$105,5,FALSE),"")</f>
        <v/>
      </c>
      <c r="W24" s="352"/>
      <c r="X24" s="353"/>
      <c r="Y24" s="339" t="str">
        <f>IFERROR(VLOOKUP($A24,商品データ!$A$2:$G$105,7,FALSE),"")</f>
        <v/>
      </c>
      <c r="Z24" s="340"/>
      <c r="AA24" s="95" t="s">
        <v>128</v>
      </c>
      <c r="AB24" s="354"/>
      <c r="AC24" s="355"/>
      <c r="AD24" s="355"/>
      <c r="AE24" s="95" t="s">
        <v>129</v>
      </c>
      <c r="AF24" s="339" t="str">
        <f t="shared" si="0"/>
        <v/>
      </c>
      <c r="AG24" s="340"/>
      <c r="AH24" s="340"/>
      <c r="AI24" s="95" t="s">
        <v>128</v>
      </c>
      <c r="AJ24" s="96"/>
    </row>
    <row r="25" spans="1:49" s="97" customFormat="1" ht="59.25" customHeight="1">
      <c r="A25" s="345"/>
      <c r="B25" s="346"/>
      <c r="C25" s="347"/>
      <c r="D25" s="348" t="str">
        <f>IF(A25="","",IFERROR(VLOOKUP($A25,商品データ!$A$2:$G$105,4,FALSE),"※該当する商品はございません。"))</f>
        <v/>
      </c>
      <c r="E25" s="349"/>
      <c r="F25" s="349"/>
      <c r="G25" s="349"/>
      <c r="H25" s="349"/>
      <c r="I25" s="349"/>
      <c r="J25" s="349"/>
      <c r="K25" s="349"/>
      <c r="L25" s="349"/>
      <c r="M25" s="349"/>
      <c r="N25" s="349"/>
      <c r="O25" s="349"/>
      <c r="P25" s="349"/>
      <c r="Q25" s="349"/>
      <c r="R25" s="349"/>
      <c r="S25" s="349"/>
      <c r="T25" s="349"/>
      <c r="U25" s="350"/>
      <c r="V25" s="351" t="str">
        <f>IFERROR(VLOOKUP($A25,商品データ!$A$2:$G$105,5,FALSE),"")</f>
        <v/>
      </c>
      <c r="W25" s="352"/>
      <c r="X25" s="353"/>
      <c r="Y25" s="339" t="str">
        <f>IFERROR(VLOOKUP($A25,商品データ!$A$2:$G$105,7,FALSE),"")</f>
        <v/>
      </c>
      <c r="Z25" s="340"/>
      <c r="AA25" s="95" t="s">
        <v>128</v>
      </c>
      <c r="AB25" s="354"/>
      <c r="AC25" s="355"/>
      <c r="AD25" s="355"/>
      <c r="AE25" s="95" t="s">
        <v>129</v>
      </c>
      <c r="AF25" s="339" t="str">
        <f t="shared" si="0"/>
        <v/>
      </c>
      <c r="AG25" s="340"/>
      <c r="AH25" s="340"/>
      <c r="AI25" s="95" t="s">
        <v>128</v>
      </c>
      <c r="AJ25" s="96"/>
    </row>
    <row r="26" spans="1:49" s="97" customFormat="1" ht="59.25" customHeight="1">
      <c r="A26" s="345"/>
      <c r="B26" s="346"/>
      <c r="C26" s="347"/>
      <c r="D26" s="348" t="str">
        <f>IF(A26="","",IFERROR(VLOOKUP($A26,商品データ!$A$2:$G$105,4,FALSE),"※該当する商品はございません。"))</f>
        <v/>
      </c>
      <c r="E26" s="349"/>
      <c r="F26" s="349"/>
      <c r="G26" s="349"/>
      <c r="H26" s="349"/>
      <c r="I26" s="349"/>
      <c r="J26" s="349"/>
      <c r="K26" s="349"/>
      <c r="L26" s="349"/>
      <c r="M26" s="349"/>
      <c r="N26" s="349"/>
      <c r="O26" s="349"/>
      <c r="P26" s="349"/>
      <c r="Q26" s="349"/>
      <c r="R26" s="349"/>
      <c r="S26" s="349"/>
      <c r="T26" s="349"/>
      <c r="U26" s="350"/>
      <c r="V26" s="351" t="str">
        <f>IFERROR(VLOOKUP($A26,商品データ!$A$2:$G$105,5,FALSE),"")</f>
        <v/>
      </c>
      <c r="W26" s="352"/>
      <c r="X26" s="353"/>
      <c r="Y26" s="339" t="str">
        <f>IFERROR(VLOOKUP($A26,商品データ!$A$2:$G$105,7,FALSE),"")</f>
        <v/>
      </c>
      <c r="Z26" s="340"/>
      <c r="AA26" s="95" t="s">
        <v>128</v>
      </c>
      <c r="AB26" s="354"/>
      <c r="AC26" s="355"/>
      <c r="AD26" s="355"/>
      <c r="AE26" s="95" t="s">
        <v>129</v>
      </c>
      <c r="AF26" s="339" t="str">
        <f t="shared" si="0"/>
        <v/>
      </c>
      <c r="AG26" s="340"/>
      <c r="AH26" s="340"/>
      <c r="AI26" s="95" t="s">
        <v>128</v>
      </c>
      <c r="AJ26" s="96"/>
    </row>
    <row r="27" spans="1:49" s="97" customFormat="1" ht="59.25" customHeight="1">
      <c r="A27" s="345"/>
      <c r="B27" s="346"/>
      <c r="C27" s="347"/>
      <c r="D27" s="348" t="str">
        <f>IF(A27="","",IFERROR(VLOOKUP($A27,商品データ!$A$2:$G$105,4,FALSE),"※該当する商品はございません。"))</f>
        <v/>
      </c>
      <c r="E27" s="349"/>
      <c r="F27" s="349"/>
      <c r="G27" s="349"/>
      <c r="H27" s="349"/>
      <c r="I27" s="349"/>
      <c r="J27" s="349"/>
      <c r="K27" s="349"/>
      <c r="L27" s="349"/>
      <c r="M27" s="349"/>
      <c r="N27" s="349"/>
      <c r="O27" s="349"/>
      <c r="P27" s="349"/>
      <c r="Q27" s="349"/>
      <c r="R27" s="349"/>
      <c r="S27" s="349"/>
      <c r="T27" s="349"/>
      <c r="U27" s="350"/>
      <c r="V27" s="351" t="str">
        <f>IFERROR(VLOOKUP($A27,商品データ!$A$2:$G$105,5,FALSE),"")</f>
        <v/>
      </c>
      <c r="W27" s="352"/>
      <c r="X27" s="353"/>
      <c r="Y27" s="339" t="str">
        <f>IFERROR(VLOOKUP($A27,商品データ!$A$2:$G$105,7,FALSE),"")</f>
        <v/>
      </c>
      <c r="Z27" s="340"/>
      <c r="AA27" s="95" t="s">
        <v>128</v>
      </c>
      <c r="AB27" s="354"/>
      <c r="AC27" s="355"/>
      <c r="AD27" s="355"/>
      <c r="AE27" s="95" t="s">
        <v>129</v>
      </c>
      <c r="AF27" s="339" t="str">
        <f t="shared" si="0"/>
        <v/>
      </c>
      <c r="AG27" s="340"/>
      <c r="AH27" s="340"/>
      <c r="AI27" s="95" t="s">
        <v>128</v>
      </c>
      <c r="AJ27" s="96"/>
    </row>
    <row r="28" spans="1:49" s="97" customFormat="1" ht="59.25" customHeight="1" thickBot="1">
      <c r="A28" s="345"/>
      <c r="B28" s="346"/>
      <c r="C28" s="347"/>
      <c r="D28" s="348" t="str">
        <f>IF(A28="","",IFERROR(VLOOKUP($A28,商品データ!$A$2:$G$105,4,FALSE),"※該当する商品はございません。"))</f>
        <v/>
      </c>
      <c r="E28" s="349"/>
      <c r="F28" s="349"/>
      <c r="G28" s="349"/>
      <c r="H28" s="349"/>
      <c r="I28" s="349"/>
      <c r="J28" s="349"/>
      <c r="K28" s="349"/>
      <c r="L28" s="349"/>
      <c r="M28" s="349"/>
      <c r="N28" s="349"/>
      <c r="O28" s="349"/>
      <c r="P28" s="349"/>
      <c r="Q28" s="349"/>
      <c r="R28" s="349"/>
      <c r="S28" s="349"/>
      <c r="T28" s="349"/>
      <c r="U28" s="350"/>
      <c r="V28" s="351" t="str">
        <f>IFERROR(VLOOKUP($A28,商品データ!$A$2:$G$105,5,FALSE),"")</f>
        <v/>
      </c>
      <c r="W28" s="352"/>
      <c r="X28" s="353"/>
      <c r="Y28" s="339" t="str">
        <f>IFERROR(VLOOKUP($A28,商品データ!$A$2:$G$105,7,FALSE),"")</f>
        <v/>
      </c>
      <c r="Z28" s="340"/>
      <c r="AA28" s="95" t="s">
        <v>128</v>
      </c>
      <c r="AB28" s="359"/>
      <c r="AC28" s="360"/>
      <c r="AD28" s="360"/>
      <c r="AE28" s="98" t="s">
        <v>129</v>
      </c>
      <c r="AF28" s="339" t="str">
        <f t="shared" si="0"/>
        <v/>
      </c>
      <c r="AG28" s="340"/>
      <c r="AH28" s="340"/>
      <c r="AI28" s="98" t="s">
        <v>128</v>
      </c>
      <c r="AJ28" s="96"/>
    </row>
    <row r="29" spans="1:49" ht="55.5" customHeight="1" thickBot="1">
      <c r="A29" s="363"/>
      <c r="B29" s="363"/>
      <c r="C29" s="363"/>
      <c r="D29" s="363"/>
      <c r="E29" s="363"/>
      <c r="F29" s="363"/>
      <c r="G29" s="363"/>
      <c r="H29" s="363"/>
      <c r="I29" s="363"/>
      <c r="J29" s="363"/>
      <c r="K29" s="363"/>
      <c r="L29" s="363"/>
      <c r="M29" s="363"/>
      <c r="N29" s="363"/>
      <c r="O29" s="363"/>
      <c r="P29" s="363"/>
      <c r="Q29" s="363"/>
      <c r="R29" s="363"/>
      <c r="S29" s="363"/>
      <c r="T29" s="363"/>
      <c r="U29" s="363"/>
      <c r="V29" s="363"/>
      <c r="W29" s="363"/>
      <c r="X29" s="363"/>
      <c r="Y29" s="364" t="s">
        <v>130</v>
      </c>
      <c r="Z29" s="365"/>
      <c r="AA29" s="365"/>
      <c r="AB29" s="366" t="str">
        <f>IF(SUM(AB21:AB28)=0,"",SUM(AB21:AB28))</f>
        <v/>
      </c>
      <c r="AC29" s="367"/>
      <c r="AD29" s="367"/>
      <c r="AE29" s="99" t="s">
        <v>129</v>
      </c>
      <c r="AF29" s="366" t="str">
        <f>IFERROR(IF(SUM(AF21:AF28)=0,"",SUM(AF21:AF28)),"")</f>
        <v/>
      </c>
      <c r="AG29" s="367"/>
      <c r="AH29" s="367"/>
      <c r="AI29" s="100" t="s">
        <v>128</v>
      </c>
      <c r="AJ29" s="356" t="str">
        <f>IFERROR(IF(AND(AF29&gt;0,AF29&lt;40),"※40点以上ご注文ください。",IF(AF29&gt;70,"※70点を超えているため追加で「"&amp;TEXT((AF29-70)*100,"#,#")&amp;"円」自己負担となります。","")),"")</f>
        <v/>
      </c>
      <c r="AK29" s="357"/>
      <c r="AL29" s="357"/>
      <c r="AM29" s="357"/>
      <c r="AN29" s="357"/>
      <c r="AO29" s="357"/>
      <c r="AP29" s="357"/>
      <c r="AQ29" s="357"/>
      <c r="AR29" s="357"/>
      <c r="AS29" s="357"/>
      <c r="AT29" s="357"/>
      <c r="AU29" s="357"/>
      <c r="AV29" s="357"/>
      <c r="AW29" s="357"/>
    </row>
    <row r="30" spans="1:49" ht="30.75">
      <c r="A30" s="358" t="s">
        <v>73</v>
      </c>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101"/>
      <c r="Z30" s="101"/>
      <c r="AA30" s="101"/>
      <c r="AB30" s="102"/>
      <c r="AC30" s="102"/>
      <c r="AD30" s="102"/>
      <c r="AE30" s="103"/>
      <c r="AF30" s="102"/>
      <c r="AG30" s="102"/>
      <c r="AH30" s="102"/>
      <c r="AI30" s="103"/>
    </row>
    <row r="31" spans="1:49" ht="33" customHeight="1">
      <c r="A31" s="104" t="s">
        <v>131</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67"/>
      <c r="Z31" s="67"/>
      <c r="AA31" s="67"/>
      <c r="AB31" s="67"/>
      <c r="AC31" s="67"/>
      <c r="AD31" s="67"/>
      <c r="AE31" s="67"/>
      <c r="AF31" s="67"/>
      <c r="AG31" s="67"/>
      <c r="AH31" s="67"/>
      <c r="AI31" s="67"/>
    </row>
    <row r="32" spans="1:49" s="105" customFormat="1" ht="33" customHeight="1" thickBot="1">
      <c r="A32" s="371" t="s">
        <v>132</v>
      </c>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104"/>
      <c r="Z32" s="104"/>
      <c r="AA32" s="104"/>
      <c r="AB32" s="104"/>
      <c r="AC32" s="104"/>
      <c r="AD32" s="104"/>
      <c r="AE32" s="104"/>
      <c r="AF32" s="104"/>
      <c r="AG32" s="104"/>
      <c r="AH32" s="104"/>
      <c r="AI32" s="104"/>
    </row>
    <row r="33" spans="1:35" s="105" customFormat="1" ht="33" customHeight="1" thickBot="1">
      <c r="D33" s="106" t="s">
        <v>133</v>
      </c>
      <c r="F33" s="372" t="s">
        <v>134</v>
      </c>
      <c r="G33" s="361"/>
      <c r="H33" s="361"/>
      <c r="I33" s="361"/>
      <c r="J33" s="361"/>
      <c r="K33" s="361"/>
      <c r="L33" s="361"/>
      <c r="M33" s="361"/>
      <c r="N33" s="361"/>
      <c r="O33" s="361"/>
      <c r="P33" s="361"/>
      <c r="Q33" s="361"/>
      <c r="R33" s="361"/>
      <c r="S33" s="373" t="s">
        <v>135</v>
      </c>
      <c r="T33" s="361"/>
      <c r="U33" s="361"/>
      <c r="V33" s="361"/>
      <c r="W33" s="374"/>
      <c r="X33" s="373">
        <v>0</v>
      </c>
      <c r="Y33" s="361"/>
      <c r="Z33" s="361"/>
      <c r="AA33" s="361"/>
      <c r="AB33" s="375">
        <v>1</v>
      </c>
      <c r="AC33" s="361"/>
      <c r="AD33" s="361"/>
      <c r="AE33" s="376"/>
      <c r="AF33" s="361">
        <v>2</v>
      </c>
      <c r="AG33" s="361"/>
      <c r="AH33" s="361"/>
      <c r="AI33" s="362"/>
    </row>
    <row r="34" spans="1:35" s="105" customFormat="1" ht="24" customHeight="1"/>
    <row r="35" spans="1:35" s="105" customFormat="1" ht="33" customHeight="1"/>
    <row r="36" spans="1:35" s="108" customFormat="1" ht="33" customHeight="1">
      <c r="A36" s="46"/>
      <c r="B36" s="46"/>
      <c r="C36" s="46"/>
      <c r="D36" s="46"/>
      <c r="E36" s="46"/>
      <c r="F36" s="46"/>
      <c r="G36" s="46"/>
      <c r="H36" s="46"/>
      <c r="I36" s="46"/>
      <c r="J36" s="46"/>
      <c r="K36" s="107" t="s">
        <v>60</v>
      </c>
      <c r="L36" s="368" t="str">
        <f>IF(SUM(P38:P46)=0,"全項目OK,",IF(P38&lt;&gt;0,A38,"")&amp;IF(P39&lt;&gt;0,A39,"")&amp;IF(P40&lt;&gt;0,A40,"")&amp;IF(P41&lt;&gt;0,A41,"")&amp;IF(P42&lt;&gt;0,A42,"")&amp;IF(P43&lt;&gt;0,A43,"")&amp;IF(P44&lt;&gt;0,A44,"")&amp;IF(P45&lt;&gt;0,A45,"")&amp;IF(P46&lt;&gt;0,A46,""))</f>
        <v>おむつ使用者住所、本人電話番号、配送先チェック、おむつ使用者氏名、注文者情報、</v>
      </c>
      <c r="M36" s="368"/>
      <c r="N36" s="368"/>
      <c r="O36" s="368"/>
      <c r="P36" s="368"/>
      <c r="Q36" s="368"/>
      <c r="R36" s="368"/>
      <c r="S36" s="368"/>
      <c r="T36" s="368"/>
      <c r="U36" s="368"/>
      <c r="V36" s="368"/>
      <c r="W36" s="368"/>
      <c r="X36" s="368"/>
      <c r="Y36" s="368"/>
      <c r="Z36" s="368"/>
      <c r="AA36" s="368"/>
      <c r="AB36" s="368"/>
      <c r="AC36" s="368"/>
      <c r="AD36" s="368"/>
      <c r="AE36" s="368"/>
    </row>
    <row r="37" spans="1:35" s="108" customFormat="1" ht="33" customHeight="1">
      <c r="A37" s="46"/>
      <c r="B37" s="46"/>
      <c r="C37" s="46"/>
      <c r="D37" s="46"/>
      <c r="E37" s="46"/>
      <c r="F37" s="46"/>
      <c r="G37" s="46"/>
      <c r="H37" s="46"/>
      <c r="I37" s="46"/>
      <c r="J37" s="46"/>
      <c r="K37" s="46"/>
      <c r="L37" s="46"/>
      <c r="M37" s="46"/>
      <c r="N37" s="46"/>
      <c r="O37" s="46"/>
      <c r="P37" s="46"/>
      <c r="Q37" s="46"/>
      <c r="R37" s="47" t="s">
        <v>63</v>
      </c>
      <c r="S37" s="46"/>
      <c r="T37" s="46"/>
      <c r="U37" s="46"/>
      <c r="V37" s="46"/>
      <c r="W37" s="46"/>
      <c r="X37" s="46"/>
      <c r="Y37" s="46"/>
      <c r="Z37" s="46"/>
      <c r="AA37" s="48"/>
      <c r="AB37" s="46"/>
      <c r="AC37" s="46"/>
      <c r="AD37" s="46"/>
      <c r="AE37" s="46"/>
    </row>
    <row r="38" spans="1:35" s="108" customFormat="1" ht="33" customHeight="1">
      <c r="A38" s="46" t="s">
        <v>136</v>
      </c>
      <c r="B38" s="46"/>
      <c r="C38" s="46"/>
      <c r="D38" s="46"/>
      <c r="E38" s="46"/>
      <c r="F38" s="46"/>
      <c r="G38" s="46"/>
      <c r="H38" s="46"/>
      <c r="I38" s="46"/>
      <c r="J38" s="46"/>
      <c r="K38" s="46"/>
      <c r="L38" s="46"/>
      <c r="M38" s="46"/>
      <c r="N38" s="46"/>
      <c r="O38" s="46" t="str">
        <f>IF(AND(K8&lt;&gt;"",L9&lt;&gt;""),"○","×")</f>
        <v>×</v>
      </c>
      <c r="P38" s="46">
        <f>IF(O38="○",0,COUNTIF(O38:O$46,"×"))</f>
        <v>5</v>
      </c>
      <c r="Q38" s="49"/>
      <c r="R38" s="109" t="s">
        <v>64</v>
      </c>
      <c r="S38" s="46"/>
      <c r="T38" s="46"/>
      <c r="U38" s="46"/>
      <c r="V38" s="46"/>
      <c r="W38" s="46"/>
      <c r="X38" s="46"/>
      <c r="Y38" s="46"/>
      <c r="Z38" s="46"/>
      <c r="AA38" s="46"/>
      <c r="AB38" s="46"/>
      <c r="AC38" s="46"/>
      <c r="AD38" s="46"/>
      <c r="AE38" s="46"/>
    </row>
    <row r="39" spans="1:35" s="108" customFormat="1" ht="33" customHeight="1">
      <c r="A39" s="46" t="s">
        <v>137</v>
      </c>
      <c r="B39" s="46"/>
      <c r="C39" s="46"/>
      <c r="D39" s="46"/>
      <c r="E39" s="46"/>
      <c r="F39" s="46"/>
      <c r="G39" s="46"/>
      <c r="H39" s="46"/>
      <c r="I39" s="46"/>
      <c r="J39" s="46"/>
      <c r="K39" s="46"/>
      <c r="L39" s="46"/>
      <c r="M39" s="46"/>
      <c r="N39" s="46"/>
      <c r="O39" s="46" t="str">
        <f>IF(AB8&lt;&gt;"","○","×")</f>
        <v>×</v>
      </c>
      <c r="P39" s="46">
        <f>IF(O39="○",0,COUNTIF(O39:O$46,"×"))</f>
        <v>4</v>
      </c>
      <c r="Q39" s="49"/>
      <c r="R39" s="109" t="s">
        <v>138</v>
      </c>
      <c r="S39" s="46"/>
      <c r="T39" s="46"/>
      <c r="U39" s="46"/>
      <c r="V39" s="46"/>
      <c r="W39" s="46"/>
      <c r="X39" s="46"/>
      <c r="Y39" s="46"/>
      <c r="Z39" s="46"/>
      <c r="AA39" s="46"/>
      <c r="AB39" s="46"/>
      <c r="AC39" s="46"/>
      <c r="AD39" s="46"/>
      <c r="AE39" s="48"/>
    </row>
    <row r="40" spans="1:35" s="108" customFormat="1" ht="33" customHeight="1">
      <c r="A40" s="46" t="s">
        <v>139</v>
      </c>
      <c r="B40" s="46"/>
      <c r="C40" s="46"/>
      <c r="D40" s="46"/>
      <c r="E40" s="46"/>
      <c r="F40" s="46"/>
      <c r="G40" s="46"/>
      <c r="H40" s="46"/>
      <c r="I40" s="46"/>
      <c r="J40" s="46"/>
      <c r="K40" s="46"/>
      <c r="L40" s="46"/>
      <c r="M40" s="46"/>
      <c r="N40" s="46"/>
      <c r="O40" s="46" t="str">
        <f>IF(_xlfn.XOR(O10=TRUE,T10=TRUE),"○","×")</f>
        <v>×</v>
      </c>
      <c r="P40" s="46">
        <f>IF(O40="○",0,COUNTIF(O40:O$46,"×"))</f>
        <v>3</v>
      </c>
      <c r="Q40" s="49"/>
      <c r="R40" s="109" t="s">
        <v>140</v>
      </c>
      <c r="S40" s="46"/>
      <c r="T40" s="46"/>
      <c r="U40" s="46"/>
      <c r="V40" s="46"/>
      <c r="W40" s="46"/>
      <c r="X40" s="46"/>
      <c r="Y40" s="46"/>
      <c r="Z40" s="46"/>
      <c r="AA40" s="46"/>
      <c r="AB40" s="46"/>
      <c r="AC40" s="46"/>
      <c r="AD40" s="46"/>
      <c r="AE40" s="48"/>
    </row>
    <row r="41" spans="1:35" s="108" customFormat="1" ht="33" customHeight="1">
      <c r="A41" s="46" t="s">
        <v>141</v>
      </c>
      <c r="B41" s="46"/>
      <c r="C41" s="46"/>
      <c r="D41" s="46"/>
      <c r="E41" s="46"/>
      <c r="F41" s="46"/>
      <c r="G41" s="46"/>
      <c r="H41" s="46"/>
      <c r="I41" s="46"/>
      <c r="J41" s="46"/>
      <c r="K41" s="46"/>
      <c r="L41" s="46"/>
      <c r="M41" s="46"/>
      <c r="N41" s="46"/>
      <c r="O41" s="46" t="str">
        <f>IF(AND(T10=TRUE,OR(K11="",J12="")),"×","○")</f>
        <v>○</v>
      </c>
      <c r="P41" s="46">
        <f>IF(O41="○",0,COUNTIF(O41:O$46,"×"))</f>
        <v>0</v>
      </c>
      <c r="Q41" s="49"/>
      <c r="R41" s="109" t="s">
        <v>142</v>
      </c>
      <c r="S41" s="46"/>
      <c r="T41" s="46"/>
      <c r="U41" s="46"/>
      <c r="V41" s="46"/>
      <c r="W41" s="46"/>
      <c r="X41" s="46"/>
      <c r="Y41" s="46"/>
      <c r="Z41" s="46"/>
      <c r="AA41" s="46"/>
      <c r="AB41" s="46"/>
      <c r="AC41" s="46"/>
      <c r="AD41" s="46"/>
      <c r="AE41" s="48"/>
    </row>
    <row r="42" spans="1:35" s="108" customFormat="1" ht="33" customHeight="1">
      <c r="A42" s="46" t="s">
        <v>143</v>
      </c>
      <c r="B42" s="46"/>
      <c r="C42" s="46"/>
      <c r="D42" s="46"/>
      <c r="E42" s="46"/>
      <c r="F42" s="46"/>
      <c r="G42" s="46"/>
      <c r="H42" s="46"/>
      <c r="I42" s="46"/>
      <c r="J42" s="46"/>
      <c r="K42" s="46"/>
      <c r="L42" s="46"/>
      <c r="M42" s="46"/>
      <c r="N42" s="46"/>
      <c r="O42" s="46" t="str">
        <f>IF(AND(T10=TRUE,AB11=""),"×","○")</f>
        <v>○</v>
      </c>
      <c r="P42" s="46">
        <f>IF(O42="○",0,COUNTIF(O42:O$46,"×"))</f>
        <v>0</v>
      </c>
      <c r="Q42" s="49"/>
      <c r="R42" s="109" t="s">
        <v>144</v>
      </c>
      <c r="S42" s="46"/>
      <c r="T42" s="46"/>
      <c r="U42" s="46"/>
      <c r="V42" s="46"/>
      <c r="W42" s="46"/>
      <c r="X42" s="46"/>
      <c r="Y42" s="46"/>
      <c r="Z42" s="46"/>
      <c r="AA42" s="46"/>
      <c r="AB42" s="46"/>
      <c r="AC42" s="46"/>
      <c r="AD42" s="46"/>
      <c r="AE42" s="48"/>
    </row>
    <row r="43" spans="1:35" s="108" customFormat="1" ht="33" customHeight="1">
      <c r="A43" s="46" t="s">
        <v>145</v>
      </c>
      <c r="B43" s="46"/>
      <c r="C43" s="46"/>
      <c r="D43" s="46"/>
      <c r="E43" s="46"/>
      <c r="F43" s="46"/>
      <c r="G43" s="46"/>
      <c r="H43" s="46"/>
      <c r="I43" s="46"/>
      <c r="J43" s="46"/>
      <c r="K43" s="46"/>
      <c r="L43" s="46"/>
      <c r="M43" s="46"/>
      <c r="N43" s="46"/>
      <c r="O43" s="46" t="str">
        <f>IF(AND(J13&lt;&gt;"",J14&lt;&gt;""),"○","×")</f>
        <v>×</v>
      </c>
      <c r="P43" s="46">
        <f>IF(O43="○",0,COUNTIF(O43:O$46,"×"))</f>
        <v>2</v>
      </c>
      <c r="Q43" s="49"/>
      <c r="R43" s="109" t="s">
        <v>64</v>
      </c>
      <c r="S43" s="46"/>
      <c r="T43" s="46"/>
      <c r="U43" s="46"/>
      <c r="V43" s="46"/>
      <c r="W43" s="46"/>
      <c r="X43" s="46"/>
      <c r="Y43" s="46"/>
      <c r="Z43" s="46"/>
      <c r="AA43" s="46"/>
      <c r="AB43" s="46"/>
      <c r="AC43" s="46"/>
      <c r="AD43" s="46"/>
      <c r="AE43" s="46"/>
    </row>
    <row r="44" spans="1:35" s="108" customFormat="1" ht="33" customHeight="1">
      <c r="A44" s="46" t="s">
        <v>146</v>
      </c>
      <c r="B44" s="46"/>
      <c r="C44" s="46"/>
      <c r="D44" s="46"/>
      <c r="E44" s="46"/>
      <c r="F44" s="46"/>
      <c r="G44" s="46"/>
      <c r="H44" s="46"/>
      <c r="I44" s="46"/>
      <c r="J44" s="46"/>
      <c r="K44" s="46"/>
      <c r="L44" s="46"/>
      <c r="M44" s="46"/>
      <c r="N44" s="46"/>
      <c r="O44" s="46" t="str">
        <f>IF(AND(E15&lt;&gt;"",Q15&lt;&gt;"",AB15&lt;&gt;""),"○","×")</f>
        <v>×</v>
      </c>
      <c r="P44" s="46">
        <f>IF(O44="○",0,COUNTIF(O44:O$46,"×"))</f>
        <v>1</v>
      </c>
      <c r="Q44" s="49"/>
      <c r="R44" s="109" t="s">
        <v>64</v>
      </c>
      <c r="S44" s="46"/>
      <c r="T44" s="46"/>
      <c r="U44" s="46"/>
      <c r="V44" s="46"/>
      <c r="W44" s="46"/>
      <c r="X44" s="46"/>
      <c r="Y44" s="46"/>
      <c r="Z44" s="46"/>
      <c r="AA44" s="46"/>
      <c r="AB44" s="46"/>
      <c r="AC44" s="46"/>
      <c r="AD44" s="46"/>
      <c r="AE44" s="46"/>
    </row>
    <row r="45" spans="1:35" s="108" customFormat="1" ht="33" customHeight="1">
      <c r="A45" s="46" t="s">
        <v>147</v>
      </c>
      <c r="B45" s="46"/>
      <c r="C45" s="46"/>
      <c r="D45" s="46"/>
      <c r="E45" s="46"/>
      <c r="F45" s="46"/>
      <c r="G45" s="46"/>
      <c r="H45" s="46"/>
      <c r="I45" s="46"/>
      <c r="J45" s="46"/>
      <c r="K45" s="46"/>
      <c r="L45" s="46"/>
      <c r="M45" s="46"/>
      <c r="N45" s="46"/>
      <c r="O45" s="46" t="str">
        <f>IF(_xlfn.XOR(A21&lt;&gt;"",AB21&lt;&gt;""),"×","○")</f>
        <v>○</v>
      </c>
      <c r="P45" s="46">
        <f>IF(O45="○",0,COUNTIF(O45:O$46,"×"))</f>
        <v>0</v>
      </c>
      <c r="Q45" s="49"/>
      <c r="R45" s="109" t="s">
        <v>148</v>
      </c>
      <c r="S45" s="46"/>
      <c r="T45" s="46"/>
      <c r="U45" s="46"/>
      <c r="V45" s="46"/>
      <c r="W45" s="46"/>
      <c r="X45" s="46"/>
      <c r="Y45" s="46"/>
      <c r="Z45" s="46"/>
      <c r="AA45" s="46"/>
      <c r="AB45" s="46"/>
      <c r="AC45" s="46"/>
      <c r="AD45" s="46"/>
      <c r="AE45" s="46"/>
    </row>
    <row r="46" spans="1:35" s="108" customFormat="1" ht="33" customHeight="1">
      <c r="A46" s="46" t="s">
        <v>149</v>
      </c>
      <c r="B46" s="46"/>
      <c r="C46" s="46"/>
      <c r="D46" s="46"/>
      <c r="E46" s="46"/>
      <c r="F46" s="46"/>
      <c r="G46" s="46"/>
      <c r="H46" s="46"/>
      <c r="I46" s="46"/>
      <c r="J46" s="46"/>
      <c r="K46" s="46"/>
      <c r="L46" s="46"/>
      <c r="M46" s="46"/>
      <c r="N46" s="46"/>
      <c r="O46" s="46" t="str">
        <f>IF(AF29&gt;=40,"○","×")</f>
        <v>○</v>
      </c>
      <c r="P46" s="46">
        <f>IF(O46="○",0,COUNTIF(O46:O$46,"×"))</f>
        <v>0</v>
      </c>
      <c r="Q46" s="49"/>
      <c r="R46" s="109" t="s">
        <v>150</v>
      </c>
      <c r="S46" s="46"/>
      <c r="T46" s="46"/>
      <c r="U46" s="46"/>
      <c r="V46" s="46"/>
      <c r="W46" s="46"/>
      <c r="X46" s="46"/>
      <c r="Y46" s="46"/>
      <c r="Z46" s="46"/>
      <c r="AA46" s="46"/>
      <c r="AB46" s="46"/>
      <c r="AC46" s="46"/>
      <c r="AD46" s="46"/>
      <c r="AE46" s="46"/>
    </row>
  </sheetData>
  <sheetProtection algorithmName="SHA-512" hashValue="SeRcGt1UTvuNlLgpfJKOQF0cJ8LugnP0xuJjINywlXnaISHeQdmeWnzdXThfRhLBO3PJoP+UVgItZ85sETh9VA==" saltValue="2hd5n3+cJdnpaJTX+Kkf1Q==" spinCount="100000" sheet="1" objects="1" scenarios="1" selectLockedCells="1"/>
  <protectedRanges>
    <protectedRange sqref="K8 K11 J14 J16 AB16 A21:A28 AB21:AB28" name="注文票"/>
  </protectedRanges>
  <mergeCells count="100">
    <mergeCell ref="L36:AE36"/>
    <mergeCell ref="I2:J2"/>
    <mergeCell ref="A32:X32"/>
    <mergeCell ref="F33:R33"/>
    <mergeCell ref="S33:W33"/>
    <mergeCell ref="X33:AA33"/>
    <mergeCell ref="AB33:AE33"/>
    <mergeCell ref="A27:C27"/>
    <mergeCell ref="D27:U27"/>
    <mergeCell ref="V27:X27"/>
    <mergeCell ref="Y27:Z27"/>
    <mergeCell ref="AB27:AD27"/>
    <mergeCell ref="A25:C25"/>
    <mergeCell ref="D25:U25"/>
    <mergeCell ref="V25:X25"/>
    <mergeCell ref="Y25:Z25"/>
    <mergeCell ref="AF33:AI33"/>
    <mergeCell ref="A29:X29"/>
    <mergeCell ref="Y29:AA29"/>
    <mergeCell ref="AB29:AD29"/>
    <mergeCell ref="AF29:AH29"/>
    <mergeCell ref="AJ29:AW29"/>
    <mergeCell ref="A30:X30"/>
    <mergeCell ref="A28:C28"/>
    <mergeCell ref="D28:U28"/>
    <mergeCell ref="V28:X28"/>
    <mergeCell ref="Y28:Z28"/>
    <mergeCell ref="AB28:AD28"/>
    <mergeCell ref="AF28:AH28"/>
    <mergeCell ref="AF27:AH27"/>
    <mergeCell ref="A26:C26"/>
    <mergeCell ref="D26:U26"/>
    <mergeCell ref="V26:X26"/>
    <mergeCell ref="Y26:Z26"/>
    <mergeCell ref="AB26:AD26"/>
    <mergeCell ref="AF26:AH26"/>
    <mergeCell ref="AB25:AD25"/>
    <mergeCell ref="AF25:AH25"/>
    <mergeCell ref="A24:C24"/>
    <mergeCell ref="D24:U24"/>
    <mergeCell ref="V24:X24"/>
    <mergeCell ref="Y24:Z24"/>
    <mergeCell ref="AB24:AD24"/>
    <mergeCell ref="AF24:AH24"/>
    <mergeCell ref="AF23:AH23"/>
    <mergeCell ref="A22:C22"/>
    <mergeCell ref="D22:U22"/>
    <mergeCell ref="V22:X22"/>
    <mergeCell ref="Y22:Z22"/>
    <mergeCell ref="AB22:AD22"/>
    <mergeCell ref="AF22:AH22"/>
    <mergeCell ref="A23:C23"/>
    <mergeCell ref="D23:U23"/>
    <mergeCell ref="V23:X23"/>
    <mergeCell ref="Y23:Z23"/>
    <mergeCell ref="AB23:AD23"/>
    <mergeCell ref="AF21:AH21"/>
    <mergeCell ref="A19:AI19"/>
    <mergeCell ref="A20:C20"/>
    <mergeCell ref="D20:U20"/>
    <mergeCell ref="V20:X20"/>
    <mergeCell ref="Y20:AA20"/>
    <mergeCell ref="AB20:AE20"/>
    <mergeCell ref="AF20:AI20"/>
    <mergeCell ref="A21:C21"/>
    <mergeCell ref="D21:U21"/>
    <mergeCell ref="V21:X21"/>
    <mergeCell ref="Y21:Z21"/>
    <mergeCell ref="AB21:AD21"/>
    <mergeCell ref="A18:AI18"/>
    <mergeCell ref="D13:I13"/>
    <mergeCell ref="J13:X13"/>
    <mergeCell ref="Y13:AA14"/>
    <mergeCell ref="D14:I14"/>
    <mergeCell ref="J14:X14"/>
    <mergeCell ref="A15:D15"/>
    <mergeCell ref="E15:L15"/>
    <mergeCell ref="M15:P15"/>
    <mergeCell ref="Q15:X15"/>
    <mergeCell ref="Y15:AA15"/>
    <mergeCell ref="AB15:AI15"/>
    <mergeCell ref="A16:I17"/>
    <mergeCell ref="J16:X17"/>
    <mergeCell ref="Y16:AA17"/>
    <mergeCell ref="AB17:AI17"/>
    <mergeCell ref="Y2:AI2"/>
    <mergeCell ref="A4:D4"/>
    <mergeCell ref="A6:AI6"/>
    <mergeCell ref="A8:C14"/>
    <mergeCell ref="D8:I9"/>
    <mergeCell ref="K8:X8"/>
    <mergeCell ref="Y8:AA9"/>
    <mergeCell ref="AB8:AI9"/>
    <mergeCell ref="L9:X9"/>
    <mergeCell ref="D10:I10"/>
    <mergeCell ref="D11:I12"/>
    <mergeCell ref="K11:X11"/>
    <mergeCell ref="Y11:AA12"/>
    <mergeCell ref="AB11:AI12"/>
    <mergeCell ref="J12:X12"/>
  </mergeCells>
  <phoneticPr fontId="3"/>
  <conditionalFormatting sqref="AB11:AI12 J12:X12 K11:X11">
    <cfRule type="expression" dxfId="0" priority="1">
      <formula>$T$10=TRUE</formula>
    </cfRule>
  </conditionalFormatting>
  <dataValidations count="2">
    <dataValidation type="custom" allowBlank="1" showInputMessage="1" showErrorMessage="1" error="配送先を別に指定する場合は上記の「その他」にチェックを入れてください。" sqref="J12:X12" xr:uid="{00000000-0002-0000-0100-000000000000}">
      <formula1>T10=TRUE</formula1>
    </dataValidation>
    <dataValidation type="custom" allowBlank="1" showInputMessage="1" showErrorMessage="1" error="配送先を別に指定する場合は上記の「その他」にチェックを入れてください。" sqref="K11:X11" xr:uid="{00000000-0002-0000-0100-000001000000}">
      <formula1>T10=TRUE</formula1>
    </dataValidation>
  </dataValidations>
  <printOptions horizontalCentered="1"/>
  <pageMargins left="0.39370078740157483" right="0.39370078740157483" top="0.23622047244094491" bottom="0.19685039370078741" header="0.23622047244094491" footer="0.15748031496062992"/>
  <pageSetup paperSize="9" scale="64" orientation="portrait" cellComments="asDisplayed" horizontalDpi="300" verticalDpi="300"/>
  <headerFooter alignWithMargins="0"/>
  <colBreaks count="1" manualBreakCount="1">
    <brk id="35"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4" r:id="rId3" name="チェック 1">
              <controlPr locked="0" defaultSize="0" autoFill="0" autoLine="0" autoPict="0">
                <anchor moveWithCells="1">
                  <from>
                    <xdr:col>14</xdr:col>
                    <xdr:colOff>28575</xdr:colOff>
                    <xdr:row>9</xdr:row>
                    <xdr:rowOff>66675</xdr:rowOff>
                  </from>
                  <to>
                    <xdr:col>14</xdr:col>
                    <xdr:colOff>247650</xdr:colOff>
                    <xdr:row>9</xdr:row>
                    <xdr:rowOff>342900</xdr:rowOff>
                  </to>
                </anchor>
              </controlPr>
            </control>
          </mc:Choice>
        </mc:AlternateContent>
        <mc:AlternateContent xmlns:mc="http://schemas.openxmlformats.org/markup-compatibility/2006">
          <mc:Choice Requires="x14">
            <control shapeId="5" r:id="rId4" name="Check Box 2">
              <controlPr locked="0" defaultSize="0" autoFill="0" autoLine="0" autoPict="0">
                <anchor moveWithCells="1">
                  <from>
                    <xdr:col>19</xdr:col>
                    <xdr:colOff>28575</xdr:colOff>
                    <xdr:row>9</xdr:row>
                    <xdr:rowOff>66675</xdr:rowOff>
                  </from>
                  <to>
                    <xdr:col>19</xdr:col>
                    <xdr:colOff>247650</xdr:colOff>
                    <xdr:row>9</xdr:row>
                    <xdr:rowOff>342900</xdr:rowOff>
                  </to>
                </anchor>
              </controlPr>
            </control>
          </mc:Choice>
        </mc:AlternateContent>
        <mc:AlternateContent xmlns:mc="http://schemas.openxmlformats.org/markup-compatibility/2006">
          <mc:Choice Requires="x14">
            <control shapeId="6" r:id="rId5" name="Check Box 3">
              <controlPr locked="0" defaultSize="0" autoFill="0" autoLine="0" autoPict="0">
                <anchor moveWithCells="1">
                  <from>
                    <xdr:col>27</xdr:col>
                    <xdr:colOff>57150</xdr:colOff>
                    <xdr:row>15</xdr:row>
                    <xdr:rowOff>66675</xdr:rowOff>
                  </from>
                  <to>
                    <xdr:col>27</xdr:col>
                    <xdr:colOff>266700</xdr:colOff>
                    <xdr:row>15</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5"/>
  <sheetViews>
    <sheetView view="pageBreakPreview" topLeftCell="A58" zoomScale="80" zoomScaleNormal="100" zoomScaleSheetLayoutView="80" workbookViewId="0">
      <selection activeCell="D45" sqref="D45"/>
    </sheetView>
  </sheetViews>
  <sheetFormatPr defaultRowHeight="24" customHeight="1"/>
  <cols>
    <col min="1" max="1" width="5.625" style="122" bestFit="1" customWidth="1"/>
    <col min="2" max="2" width="9.875" style="123" bestFit="1" customWidth="1"/>
    <col min="3" max="3" width="13.75" style="122" bestFit="1" customWidth="1"/>
    <col min="4" max="4" width="39" style="124" customWidth="1"/>
    <col min="5" max="5" width="5.875" style="122" bestFit="1" customWidth="1"/>
    <col min="6" max="6" width="5.625" style="123" bestFit="1" customWidth="1"/>
    <col min="7" max="7" width="5.625" style="125" bestFit="1" customWidth="1"/>
    <col min="8" max="9" width="3.75" style="126" bestFit="1" customWidth="1"/>
    <col min="10" max="230" width="9" style="122"/>
    <col min="231" max="231" width="8.625" style="122" customWidth="1"/>
    <col min="232" max="232" width="9.5" style="122" customWidth="1"/>
    <col min="233" max="233" width="11" style="122" bestFit="1" customWidth="1"/>
    <col min="234" max="234" width="23.375" style="122" customWidth="1"/>
    <col min="235" max="237" width="7.625" style="122" customWidth="1"/>
    <col min="238" max="239" width="12.75" style="122" customWidth="1"/>
    <col min="240" max="241" width="9" style="122"/>
    <col min="242" max="242" width="10.375" style="122" customWidth="1"/>
    <col min="243" max="243" width="9" style="122"/>
    <col min="244" max="244" width="9.875" style="122" bestFit="1" customWidth="1"/>
    <col min="245" max="486" width="9" style="122"/>
    <col min="487" max="487" width="8.625" style="122" customWidth="1"/>
    <col min="488" max="488" width="9.5" style="122" customWidth="1"/>
    <col min="489" max="489" width="11" style="122" bestFit="1" customWidth="1"/>
    <col min="490" max="490" width="23.375" style="122" customWidth="1"/>
    <col min="491" max="493" width="7.625" style="122" customWidth="1"/>
    <col min="494" max="495" width="12.75" style="122" customWidth="1"/>
    <col min="496" max="497" width="9" style="122"/>
    <col min="498" max="498" width="10.375" style="122" customWidth="1"/>
    <col min="499" max="499" width="9" style="122"/>
    <col min="500" max="500" width="9.875" style="122" bestFit="1" customWidth="1"/>
    <col min="501" max="742" width="9" style="122"/>
    <col min="743" max="743" width="8.625" style="122" customWidth="1"/>
    <col min="744" max="744" width="9.5" style="122" customWidth="1"/>
    <col min="745" max="745" width="11" style="122" bestFit="1" customWidth="1"/>
    <col min="746" max="746" width="23.375" style="122" customWidth="1"/>
    <col min="747" max="749" width="7.625" style="122" customWidth="1"/>
    <col min="750" max="751" width="12.75" style="122" customWidth="1"/>
    <col min="752" max="753" width="9" style="122"/>
    <col min="754" max="754" width="10.375" style="122" customWidth="1"/>
    <col min="755" max="755" width="9" style="122"/>
    <col min="756" max="756" width="9.875" style="122" bestFit="1" customWidth="1"/>
    <col min="757" max="998" width="9" style="122"/>
    <col min="999" max="999" width="8.625" style="122" customWidth="1"/>
    <col min="1000" max="1000" width="9.5" style="122" customWidth="1"/>
    <col min="1001" max="1001" width="11" style="122" bestFit="1" customWidth="1"/>
    <col min="1002" max="1002" width="23.375" style="122" customWidth="1"/>
    <col min="1003" max="1005" width="7.625" style="122" customWidth="1"/>
    <col min="1006" max="1007" width="12.75" style="122" customWidth="1"/>
    <col min="1008" max="1009" width="9" style="122"/>
    <col min="1010" max="1010" width="10.375" style="122" customWidth="1"/>
    <col min="1011" max="1011" width="9" style="122"/>
    <col min="1012" max="1012" width="9.875" style="122" bestFit="1" customWidth="1"/>
    <col min="1013" max="1254" width="9" style="122"/>
    <col min="1255" max="1255" width="8.625" style="122" customWidth="1"/>
    <col min="1256" max="1256" width="9.5" style="122" customWidth="1"/>
    <col min="1257" max="1257" width="11" style="122" bestFit="1" customWidth="1"/>
    <col min="1258" max="1258" width="23.375" style="122" customWidth="1"/>
    <col min="1259" max="1261" width="7.625" style="122" customWidth="1"/>
    <col min="1262" max="1263" width="12.75" style="122" customWidth="1"/>
    <col min="1264" max="1265" width="9" style="122"/>
    <col min="1266" max="1266" width="10.375" style="122" customWidth="1"/>
    <col min="1267" max="1267" width="9" style="122"/>
    <col min="1268" max="1268" width="9.875" style="122" bestFit="1" customWidth="1"/>
    <col min="1269" max="1510" width="9" style="122"/>
    <col min="1511" max="1511" width="8.625" style="122" customWidth="1"/>
    <col min="1512" max="1512" width="9.5" style="122" customWidth="1"/>
    <col min="1513" max="1513" width="11" style="122" bestFit="1" customWidth="1"/>
    <col min="1514" max="1514" width="23.375" style="122" customWidth="1"/>
    <col min="1515" max="1517" width="7.625" style="122" customWidth="1"/>
    <col min="1518" max="1519" width="12.75" style="122" customWidth="1"/>
    <col min="1520" max="1521" width="9" style="122"/>
    <col min="1522" max="1522" width="10.375" style="122" customWidth="1"/>
    <col min="1523" max="1523" width="9" style="122"/>
    <col min="1524" max="1524" width="9.875" style="122" bestFit="1" customWidth="1"/>
    <col min="1525" max="1766" width="9" style="122"/>
    <col min="1767" max="1767" width="8.625" style="122" customWidth="1"/>
    <col min="1768" max="1768" width="9.5" style="122" customWidth="1"/>
    <col min="1769" max="1769" width="11" style="122" bestFit="1" customWidth="1"/>
    <col min="1770" max="1770" width="23.375" style="122" customWidth="1"/>
    <col min="1771" max="1773" width="7.625" style="122" customWidth="1"/>
    <col min="1774" max="1775" width="12.75" style="122" customWidth="1"/>
    <col min="1776" max="1777" width="9" style="122"/>
    <col min="1778" max="1778" width="10.375" style="122" customWidth="1"/>
    <col min="1779" max="1779" width="9" style="122"/>
    <col min="1780" max="1780" width="9.875" style="122" bestFit="1" customWidth="1"/>
    <col min="1781" max="2022" width="9" style="122"/>
    <col min="2023" max="2023" width="8.625" style="122" customWidth="1"/>
    <col min="2024" max="2024" width="9.5" style="122" customWidth="1"/>
    <col min="2025" max="2025" width="11" style="122" bestFit="1" customWidth="1"/>
    <col min="2026" max="2026" width="23.375" style="122" customWidth="1"/>
    <col min="2027" max="2029" width="7.625" style="122" customWidth="1"/>
    <col min="2030" max="2031" width="12.75" style="122" customWidth="1"/>
    <col min="2032" max="2033" width="9" style="122"/>
    <col min="2034" max="2034" width="10.375" style="122" customWidth="1"/>
    <col min="2035" max="2035" width="9" style="122"/>
    <col min="2036" max="2036" width="9.875" style="122" bestFit="1" customWidth="1"/>
    <col min="2037" max="2278" width="9" style="122"/>
    <col min="2279" max="2279" width="8.625" style="122" customWidth="1"/>
    <col min="2280" max="2280" width="9.5" style="122" customWidth="1"/>
    <col min="2281" max="2281" width="11" style="122" bestFit="1" customWidth="1"/>
    <col min="2282" max="2282" width="23.375" style="122" customWidth="1"/>
    <col min="2283" max="2285" width="7.625" style="122" customWidth="1"/>
    <col min="2286" max="2287" width="12.75" style="122" customWidth="1"/>
    <col min="2288" max="2289" width="9" style="122"/>
    <col min="2290" max="2290" width="10.375" style="122" customWidth="1"/>
    <col min="2291" max="2291" width="9" style="122"/>
    <col min="2292" max="2292" width="9.875" style="122" bestFit="1" customWidth="1"/>
    <col min="2293" max="2534" width="9" style="122"/>
    <col min="2535" max="2535" width="8.625" style="122" customWidth="1"/>
    <col min="2536" max="2536" width="9.5" style="122" customWidth="1"/>
    <col min="2537" max="2537" width="11" style="122" bestFit="1" customWidth="1"/>
    <col min="2538" max="2538" width="23.375" style="122" customWidth="1"/>
    <col min="2539" max="2541" width="7.625" style="122" customWidth="1"/>
    <col min="2542" max="2543" width="12.75" style="122" customWidth="1"/>
    <col min="2544" max="2545" width="9" style="122"/>
    <col min="2546" max="2546" width="10.375" style="122" customWidth="1"/>
    <col min="2547" max="2547" width="9" style="122"/>
    <col min="2548" max="2548" width="9.875" style="122" bestFit="1" customWidth="1"/>
    <col min="2549" max="2790" width="9" style="122"/>
    <col min="2791" max="2791" width="8.625" style="122" customWidth="1"/>
    <col min="2792" max="2792" width="9.5" style="122" customWidth="1"/>
    <col min="2793" max="2793" width="11" style="122" bestFit="1" customWidth="1"/>
    <col min="2794" max="2794" width="23.375" style="122" customWidth="1"/>
    <col min="2795" max="2797" width="7.625" style="122" customWidth="1"/>
    <col min="2798" max="2799" width="12.75" style="122" customWidth="1"/>
    <col min="2800" max="2801" width="9" style="122"/>
    <col min="2802" max="2802" width="10.375" style="122" customWidth="1"/>
    <col min="2803" max="2803" width="9" style="122"/>
    <col min="2804" max="2804" width="9.875" style="122" bestFit="1" customWidth="1"/>
    <col min="2805" max="3046" width="9" style="122"/>
    <col min="3047" max="3047" width="8.625" style="122" customWidth="1"/>
    <col min="3048" max="3048" width="9.5" style="122" customWidth="1"/>
    <col min="3049" max="3049" width="11" style="122" bestFit="1" customWidth="1"/>
    <col min="3050" max="3050" width="23.375" style="122" customWidth="1"/>
    <col min="3051" max="3053" width="7.625" style="122" customWidth="1"/>
    <col min="3054" max="3055" width="12.75" style="122" customWidth="1"/>
    <col min="3056" max="3057" width="9" style="122"/>
    <col min="3058" max="3058" width="10.375" style="122" customWidth="1"/>
    <col min="3059" max="3059" width="9" style="122"/>
    <col min="3060" max="3060" width="9.875" style="122" bestFit="1" customWidth="1"/>
    <col min="3061" max="3302" width="9" style="122"/>
    <col min="3303" max="3303" width="8.625" style="122" customWidth="1"/>
    <col min="3304" max="3304" width="9.5" style="122" customWidth="1"/>
    <col min="3305" max="3305" width="11" style="122" bestFit="1" customWidth="1"/>
    <col min="3306" max="3306" width="23.375" style="122" customWidth="1"/>
    <col min="3307" max="3309" width="7.625" style="122" customWidth="1"/>
    <col min="3310" max="3311" width="12.75" style="122" customWidth="1"/>
    <col min="3312" max="3313" width="9" style="122"/>
    <col min="3314" max="3314" width="10.375" style="122" customWidth="1"/>
    <col min="3315" max="3315" width="9" style="122"/>
    <col min="3316" max="3316" width="9.875" style="122" bestFit="1" customWidth="1"/>
    <col min="3317" max="3558" width="9" style="122"/>
    <col min="3559" max="3559" width="8.625" style="122" customWidth="1"/>
    <col min="3560" max="3560" width="9.5" style="122" customWidth="1"/>
    <col min="3561" max="3561" width="11" style="122" bestFit="1" customWidth="1"/>
    <col min="3562" max="3562" width="23.375" style="122" customWidth="1"/>
    <col min="3563" max="3565" width="7.625" style="122" customWidth="1"/>
    <col min="3566" max="3567" width="12.75" style="122" customWidth="1"/>
    <col min="3568" max="3569" width="9" style="122"/>
    <col min="3570" max="3570" width="10.375" style="122" customWidth="1"/>
    <col min="3571" max="3571" width="9" style="122"/>
    <col min="3572" max="3572" width="9.875" style="122" bestFit="1" customWidth="1"/>
    <col min="3573" max="3814" width="9" style="122"/>
    <col min="3815" max="3815" width="8.625" style="122" customWidth="1"/>
    <col min="3816" max="3816" width="9.5" style="122" customWidth="1"/>
    <col min="3817" max="3817" width="11" style="122" bestFit="1" customWidth="1"/>
    <col min="3818" max="3818" width="23.375" style="122" customWidth="1"/>
    <col min="3819" max="3821" width="7.625" style="122" customWidth="1"/>
    <col min="3822" max="3823" width="12.75" style="122" customWidth="1"/>
    <col min="3824" max="3825" width="9" style="122"/>
    <col min="3826" max="3826" width="10.375" style="122" customWidth="1"/>
    <col min="3827" max="3827" width="9" style="122"/>
    <col min="3828" max="3828" width="9.875" style="122" bestFit="1" customWidth="1"/>
    <col min="3829" max="4070" width="9" style="122"/>
    <col min="4071" max="4071" width="8.625" style="122" customWidth="1"/>
    <col min="4072" max="4072" width="9.5" style="122" customWidth="1"/>
    <col min="4073" max="4073" width="11" style="122" bestFit="1" customWidth="1"/>
    <col min="4074" max="4074" width="23.375" style="122" customWidth="1"/>
    <col min="4075" max="4077" width="7.625" style="122" customWidth="1"/>
    <col min="4078" max="4079" width="12.75" style="122" customWidth="1"/>
    <col min="4080" max="4081" width="9" style="122"/>
    <col min="4082" max="4082" width="10.375" style="122" customWidth="1"/>
    <col min="4083" max="4083" width="9" style="122"/>
    <col min="4084" max="4084" width="9.875" style="122" bestFit="1" customWidth="1"/>
    <col min="4085" max="4326" width="9" style="122"/>
    <col min="4327" max="4327" width="8.625" style="122" customWidth="1"/>
    <col min="4328" max="4328" width="9.5" style="122" customWidth="1"/>
    <col min="4329" max="4329" width="11" style="122" bestFit="1" customWidth="1"/>
    <col min="4330" max="4330" width="23.375" style="122" customWidth="1"/>
    <col min="4331" max="4333" width="7.625" style="122" customWidth="1"/>
    <col min="4334" max="4335" width="12.75" style="122" customWidth="1"/>
    <col min="4336" max="4337" width="9" style="122"/>
    <col min="4338" max="4338" width="10.375" style="122" customWidth="1"/>
    <col min="4339" max="4339" width="9" style="122"/>
    <col min="4340" max="4340" width="9.875" style="122" bestFit="1" customWidth="1"/>
    <col min="4341" max="4582" width="9" style="122"/>
    <col min="4583" max="4583" width="8.625" style="122" customWidth="1"/>
    <col min="4584" max="4584" width="9.5" style="122" customWidth="1"/>
    <col min="4585" max="4585" width="11" style="122" bestFit="1" customWidth="1"/>
    <col min="4586" max="4586" width="23.375" style="122" customWidth="1"/>
    <col min="4587" max="4589" width="7.625" style="122" customWidth="1"/>
    <col min="4590" max="4591" width="12.75" style="122" customWidth="1"/>
    <col min="4592" max="4593" width="9" style="122"/>
    <col min="4594" max="4594" width="10.375" style="122" customWidth="1"/>
    <col min="4595" max="4595" width="9" style="122"/>
    <col min="4596" max="4596" width="9.875" style="122" bestFit="1" customWidth="1"/>
    <col min="4597" max="4838" width="9" style="122"/>
    <col min="4839" max="4839" width="8.625" style="122" customWidth="1"/>
    <col min="4840" max="4840" width="9.5" style="122" customWidth="1"/>
    <col min="4841" max="4841" width="11" style="122" bestFit="1" customWidth="1"/>
    <col min="4842" max="4842" width="23.375" style="122" customWidth="1"/>
    <col min="4843" max="4845" width="7.625" style="122" customWidth="1"/>
    <col min="4846" max="4847" width="12.75" style="122" customWidth="1"/>
    <col min="4848" max="4849" width="9" style="122"/>
    <col min="4850" max="4850" width="10.375" style="122" customWidth="1"/>
    <col min="4851" max="4851" width="9" style="122"/>
    <col min="4852" max="4852" width="9.875" style="122" bestFit="1" customWidth="1"/>
    <col min="4853" max="5094" width="9" style="122"/>
    <col min="5095" max="5095" width="8.625" style="122" customWidth="1"/>
    <col min="5096" max="5096" width="9.5" style="122" customWidth="1"/>
    <col min="5097" max="5097" width="11" style="122" bestFit="1" customWidth="1"/>
    <col min="5098" max="5098" width="23.375" style="122" customWidth="1"/>
    <col min="5099" max="5101" width="7.625" style="122" customWidth="1"/>
    <col min="5102" max="5103" width="12.75" style="122" customWidth="1"/>
    <col min="5104" max="5105" width="9" style="122"/>
    <col min="5106" max="5106" width="10.375" style="122" customWidth="1"/>
    <col min="5107" max="5107" width="9" style="122"/>
    <col min="5108" max="5108" width="9.875" style="122" bestFit="1" customWidth="1"/>
    <col min="5109" max="5350" width="9" style="122"/>
    <col min="5351" max="5351" width="8.625" style="122" customWidth="1"/>
    <col min="5352" max="5352" width="9.5" style="122" customWidth="1"/>
    <col min="5353" max="5353" width="11" style="122" bestFit="1" customWidth="1"/>
    <col min="5354" max="5354" width="23.375" style="122" customWidth="1"/>
    <col min="5355" max="5357" width="7.625" style="122" customWidth="1"/>
    <col min="5358" max="5359" width="12.75" style="122" customWidth="1"/>
    <col min="5360" max="5361" width="9" style="122"/>
    <col min="5362" max="5362" width="10.375" style="122" customWidth="1"/>
    <col min="5363" max="5363" width="9" style="122"/>
    <col min="5364" max="5364" width="9.875" style="122" bestFit="1" customWidth="1"/>
    <col min="5365" max="5606" width="9" style="122"/>
    <col min="5607" max="5607" width="8.625" style="122" customWidth="1"/>
    <col min="5608" max="5608" width="9.5" style="122" customWidth="1"/>
    <col min="5609" max="5609" width="11" style="122" bestFit="1" customWidth="1"/>
    <col min="5610" max="5610" width="23.375" style="122" customWidth="1"/>
    <col min="5611" max="5613" width="7.625" style="122" customWidth="1"/>
    <col min="5614" max="5615" width="12.75" style="122" customWidth="1"/>
    <col min="5616" max="5617" width="9" style="122"/>
    <col min="5618" max="5618" width="10.375" style="122" customWidth="1"/>
    <col min="5619" max="5619" width="9" style="122"/>
    <col min="5620" max="5620" width="9.875" style="122" bestFit="1" customWidth="1"/>
    <col min="5621" max="5862" width="9" style="122"/>
    <col min="5863" max="5863" width="8.625" style="122" customWidth="1"/>
    <col min="5864" max="5864" width="9.5" style="122" customWidth="1"/>
    <col min="5865" max="5865" width="11" style="122" bestFit="1" customWidth="1"/>
    <col min="5866" max="5866" width="23.375" style="122" customWidth="1"/>
    <col min="5867" max="5869" width="7.625" style="122" customWidth="1"/>
    <col min="5870" max="5871" width="12.75" style="122" customWidth="1"/>
    <col min="5872" max="5873" width="9" style="122"/>
    <col min="5874" max="5874" width="10.375" style="122" customWidth="1"/>
    <col min="5875" max="5875" width="9" style="122"/>
    <col min="5876" max="5876" width="9.875" style="122" bestFit="1" customWidth="1"/>
    <col min="5877" max="6118" width="9" style="122"/>
    <col min="6119" max="6119" width="8.625" style="122" customWidth="1"/>
    <col min="6120" max="6120" width="9.5" style="122" customWidth="1"/>
    <col min="6121" max="6121" width="11" style="122" bestFit="1" customWidth="1"/>
    <col min="6122" max="6122" width="23.375" style="122" customWidth="1"/>
    <col min="6123" max="6125" width="7.625" style="122" customWidth="1"/>
    <col min="6126" max="6127" width="12.75" style="122" customWidth="1"/>
    <col min="6128" max="6129" width="9" style="122"/>
    <col min="6130" max="6130" width="10.375" style="122" customWidth="1"/>
    <col min="6131" max="6131" width="9" style="122"/>
    <col min="6132" max="6132" width="9.875" style="122" bestFit="1" customWidth="1"/>
    <col min="6133" max="6374" width="9" style="122"/>
    <col min="6375" max="6375" width="8.625" style="122" customWidth="1"/>
    <col min="6376" max="6376" width="9.5" style="122" customWidth="1"/>
    <col min="6377" max="6377" width="11" style="122" bestFit="1" customWidth="1"/>
    <col min="6378" max="6378" width="23.375" style="122" customWidth="1"/>
    <col min="6379" max="6381" width="7.625" style="122" customWidth="1"/>
    <col min="6382" max="6383" width="12.75" style="122" customWidth="1"/>
    <col min="6384" max="6385" width="9" style="122"/>
    <col min="6386" max="6386" width="10.375" style="122" customWidth="1"/>
    <col min="6387" max="6387" width="9" style="122"/>
    <col min="6388" max="6388" width="9.875" style="122" bestFit="1" customWidth="1"/>
    <col min="6389" max="6630" width="9" style="122"/>
    <col min="6631" max="6631" width="8.625" style="122" customWidth="1"/>
    <col min="6632" max="6632" width="9.5" style="122" customWidth="1"/>
    <col min="6633" max="6633" width="11" style="122" bestFit="1" customWidth="1"/>
    <col min="6634" max="6634" width="23.375" style="122" customWidth="1"/>
    <col min="6635" max="6637" width="7.625" style="122" customWidth="1"/>
    <col min="6638" max="6639" width="12.75" style="122" customWidth="1"/>
    <col min="6640" max="6641" width="9" style="122"/>
    <col min="6642" max="6642" width="10.375" style="122" customWidth="1"/>
    <col min="6643" max="6643" width="9" style="122"/>
    <col min="6644" max="6644" width="9.875" style="122" bestFit="1" customWidth="1"/>
    <col min="6645" max="6886" width="9" style="122"/>
    <col min="6887" max="6887" width="8.625" style="122" customWidth="1"/>
    <col min="6888" max="6888" width="9.5" style="122" customWidth="1"/>
    <col min="6889" max="6889" width="11" style="122" bestFit="1" customWidth="1"/>
    <col min="6890" max="6890" width="23.375" style="122" customWidth="1"/>
    <col min="6891" max="6893" width="7.625" style="122" customWidth="1"/>
    <col min="6894" max="6895" width="12.75" style="122" customWidth="1"/>
    <col min="6896" max="6897" width="9" style="122"/>
    <col min="6898" max="6898" width="10.375" style="122" customWidth="1"/>
    <col min="6899" max="6899" width="9" style="122"/>
    <col min="6900" max="6900" width="9.875" style="122" bestFit="1" customWidth="1"/>
    <col min="6901" max="7142" width="9" style="122"/>
    <col min="7143" max="7143" width="8.625" style="122" customWidth="1"/>
    <col min="7144" max="7144" width="9.5" style="122" customWidth="1"/>
    <col min="7145" max="7145" width="11" style="122" bestFit="1" customWidth="1"/>
    <col min="7146" max="7146" width="23.375" style="122" customWidth="1"/>
    <col min="7147" max="7149" width="7.625" style="122" customWidth="1"/>
    <col min="7150" max="7151" width="12.75" style="122" customWidth="1"/>
    <col min="7152" max="7153" width="9" style="122"/>
    <col min="7154" max="7154" width="10.375" style="122" customWidth="1"/>
    <col min="7155" max="7155" width="9" style="122"/>
    <col min="7156" max="7156" width="9.875" style="122" bestFit="1" customWidth="1"/>
    <col min="7157" max="7398" width="9" style="122"/>
    <col min="7399" max="7399" width="8.625" style="122" customWidth="1"/>
    <col min="7400" max="7400" width="9.5" style="122" customWidth="1"/>
    <col min="7401" max="7401" width="11" style="122" bestFit="1" customWidth="1"/>
    <col min="7402" max="7402" width="23.375" style="122" customWidth="1"/>
    <col min="7403" max="7405" width="7.625" style="122" customWidth="1"/>
    <col min="7406" max="7407" width="12.75" style="122" customWidth="1"/>
    <col min="7408" max="7409" width="9" style="122"/>
    <col min="7410" max="7410" width="10.375" style="122" customWidth="1"/>
    <col min="7411" max="7411" width="9" style="122"/>
    <col min="7412" max="7412" width="9.875" style="122" bestFit="1" customWidth="1"/>
    <col min="7413" max="7654" width="9" style="122"/>
    <col min="7655" max="7655" width="8.625" style="122" customWidth="1"/>
    <col min="7656" max="7656" width="9.5" style="122" customWidth="1"/>
    <col min="7657" max="7657" width="11" style="122" bestFit="1" customWidth="1"/>
    <col min="7658" max="7658" width="23.375" style="122" customWidth="1"/>
    <col min="7659" max="7661" width="7.625" style="122" customWidth="1"/>
    <col min="7662" max="7663" width="12.75" style="122" customWidth="1"/>
    <col min="7664" max="7665" width="9" style="122"/>
    <col min="7666" max="7666" width="10.375" style="122" customWidth="1"/>
    <col min="7667" max="7667" width="9" style="122"/>
    <col min="7668" max="7668" width="9.875" style="122" bestFit="1" customWidth="1"/>
    <col min="7669" max="7910" width="9" style="122"/>
    <col min="7911" max="7911" width="8.625" style="122" customWidth="1"/>
    <col min="7912" max="7912" width="9.5" style="122" customWidth="1"/>
    <col min="7913" max="7913" width="11" style="122" bestFit="1" customWidth="1"/>
    <col min="7914" max="7914" width="23.375" style="122" customWidth="1"/>
    <col min="7915" max="7917" width="7.625" style="122" customWidth="1"/>
    <col min="7918" max="7919" width="12.75" style="122" customWidth="1"/>
    <col min="7920" max="7921" width="9" style="122"/>
    <col min="7922" max="7922" width="10.375" style="122" customWidth="1"/>
    <col min="7923" max="7923" width="9" style="122"/>
    <col min="7924" max="7924" width="9.875" style="122" bestFit="1" customWidth="1"/>
    <col min="7925" max="8166" width="9" style="122"/>
    <col min="8167" max="8167" width="8.625" style="122" customWidth="1"/>
    <col min="8168" max="8168" width="9.5" style="122" customWidth="1"/>
    <col min="8169" max="8169" width="11" style="122" bestFit="1" customWidth="1"/>
    <col min="8170" max="8170" width="23.375" style="122" customWidth="1"/>
    <col min="8171" max="8173" width="7.625" style="122" customWidth="1"/>
    <col min="8174" max="8175" width="12.75" style="122" customWidth="1"/>
    <col min="8176" max="8177" width="9" style="122"/>
    <col min="8178" max="8178" width="10.375" style="122" customWidth="1"/>
    <col min="8179" max="8179" width="9" style="122"/>
    <col min="8180" max="8180" width="9.875" style="122" bestFit="1" customWidth="1"/>
    <col min="8181" max="8422" width="9" style="122"/>
    <col min="8423" max="8423" width="8.625" style="122" customWidth="1"/>
    <col min="8424" max="8424" width="9.5" style="122" customWidth="1"/>
    <col min="8425" max="8425" width="11" style="122" bestFit="1" customWidth="1"/>
    <col min="8426" max="8426" width="23.375" style="122" customWidth="1"/>
    <col min="8427" max="8429" width="7.625" style="122" customWidth="1"/>
    <col min="8430" max="8431" width="12.75" style="122" customWidth="1"/>
    <col min="8432" max="8433" width="9" style="122"/>
    <col min="8434" max="8434" width="10.375" style="122" customWidth="1"/>
    <col min="8435" max="8435" width="9" style="122"/>
    <col min="8436" max="8436" width="9.875" style="122" bestFit="1" customWidth="1"/>
    <col min="8437" max="8678" width="9" style="122"/>
    <col min="8679" max="8679" width="8.625" style="122" customWidth="1"/>
    <col min="8680" max="8680" width="9.5" style="122" customWidth="1"/>
    <col min="8681" max="8681" width="11" style="122" bestFit="1" customWidth="1"/>
    <col min="8682" max="8682" width="23.375" style="122" customWidth="1"/>
    <col min="8683" max="8685" width="7.625" style="122" customWidth="1"/>
    <col min="8686" max="8687" width="12.75" style="122" customWidth="1"/>
    <col min="8688" max="8689" width="9" style="122"/>
    <col min="8690" max="8690" width="10.375" style="122" customWidth="1"/>
    <col min="8691" max="8691" width="9" style="122"/>
    <col min="8692" max="8692" width="9.875" style="122" bestFit="1" customWidth="1"/>
    <col min="8693" max="8934" width="9" style="122"/>
    <col min="8935" max="8935" width="8.625" style="122" customWidth="1"/>
    <col min="8936" max="8936" width="9.5" style="122" customWidth="1"/>
    <col min="8937" max="8937" width="11" style="122" bestFit="1" customWidth="1"/>
    <col min="8938" max="8938" width="23.375" style="122" customWidth="1"/>
    <col min="8939" max="8941" width="7.625" style="122" customWidth="1"/>
    <col min="8942" max="8943" width="12.75" style="122" customWidth="1"/>
    <col min="8944" max="8945" width="9" style="122"/>
    <col min="8946" max="8946" width="10.375" style="122" customWidth="1"/>
    <col min="8947" max="8947" width="9" style="122"/>
    <col min="8948" max="8948" width="9.875" style="122" bestFit="1" customWidth="1"/>
    <col min="8949" max="9190" width="9" style="122"/>
    <col min="9191" max="9191" width="8.625" style="122" customWidth="1"/>
    <col min="9192" max="9192" width="9.5" style="122" customWidth="1"/>
    <col min="9193" max="9193" width="11" style="122" bestFit="1" customWidth="1"/>
    <col min="9194" max="9194" width="23.375" style="122" customWidth="1"/>
    <col min="9195" max="9197" width="7.625" style="122" customWidth="1"/>
    <col min="9198" max="9199" width="12.75" style="122" customWidth="1"/>
    <col min="9200" max="9201" width="9" style="122"/>
    <col min="9202" max="9202" width="10.375" style="122" customWidth="1"/>
    <col min="9203" max="9203" width="9" style="122"/>
    <col min="9204" max="9204" width="9.875" style="122" bestFit="1" customWidth="1"/>
    <col min="9205" max="9446" width="9" style="122"/>
    <col min="9447" max="9447" width="8.625" style="122" customWidth="1"/>
    <col min="9448" max="9448" width="9.5" style="122" customWidth="1"/>
    <col min="9449" max="9449" width="11" style="122" bestFit="1" customWidth="1"/>
    <col min="9450" max="9450" width="23.375" style="122" customWidth="1"/>
    <col min="9451" max="9453" width="7.625" style="122" customWidth="1"/>
    <col min="9454" max="9455" width="12.75" style="122" customWidth="1"/>
    <col min="9456" max="9457" width="9" style="122"/>
    <col min="9458" max="9458" width="10.375" style="122" customWidth="1"/>
    <col min="9459" max="9459" width="9" style="122"/>
    <col min="9460" max="9460" width="9.875" style="122" bestFit="1" customWidth="1"/>
    <col min="9461" max="9702" width="9" style="122"/>
    <col min="9703" max="9703" width="8.625" style="122" customWidth="1"/>
    <col min="9704" max="9704" width="9.5" style="122" customWidth="1"/>
    <col min="9705" max="9705" width="11" style="122" bestFit="1" customWidth="1"/>
    <col min="9706" max="9706" width="23.375" style="122" customWidth="1"/>
    <col min="9707" max="9709" width="7.625" style="122" customWidth="1"/>
    <col min="9710" max="9711" width="12.75" style="122" customWidth="1"/>
    <col min="9712" max="9713" width="9" style="122"/>
    <col min="9714" max="9714" width="10.375" style="122" customWidth="1"/>
    <col min="9715" max="9715" width="9" style="122"/>
    <col min="9716" max="9716" width="9.875" style="122" bestFit="1" customWidth="1"/>
    <col min="9717" max="9958" width="9" style="122"/>
    <col min="9959" max="9959" width="8.625" style="122" customWidth="1"/>
    <col min="9960" max="9960" width="9.5" style="122" customWidth="1"/>
    <col min="9961" max="9961" width="11" style="122" bestFit="1" customWidth="1"/>
    <col min="9962" max="9962" width="23.375" style="122" customWidth="1"/>
    <col min="9963" max="9965" width="7.625" style="122" customWidth="1"/>
    <col min="9966" max="9967" width="12.75" style="122" customWidth="1"/>
    <col min="9968" max="9969" width="9" style="122"/>
    <col min="9970" max="9970" width="10.375" style="122" customWidth="1"/>
    <col min="9971" max="9971" width="9" style="122"/>
    <col min="9972" max="9972" width="9.875" style="122" bestFit="1" customWidth="1"/>
    <col min="9973" max="10214" width="9" style="122"/>
    <col min="10215" max="10215" width="8.625" style="122" customWidth="1"/>
    <col min="10216" max="10216" width="9.5" style="122" customWidth="1"/>
    <col min="10217" max="10217" width="11" style="122" bestFit="1" customWidth="1"/>
    <col min="10218" max="10218" width="23.375" style="122" customWidth="1"/>
    <col min="10219" max="10221" width="7.625" style="122" customWidth="1"/>
    <col min="10222" max="10223" width="12.75" style="122" customWidth="1"/>
    <col min="10224" max="10225" width="9" style="122"/>
    <col min="10226" max="10226" width="10.375" style="122" customWidth="1"/>
    <col min="10227" max="10227" width="9" style="122"/>
    <col min="10228" max="10228" width="9.875" style="122" bestFit="1" customWidth="1"/>
    <col min="10229" max="10470" width="9" style="122"/>
    <col min="10471" max="10471" width="8.625" style="122" customWidth="1"/>
    <col min="10472" max="10472" width="9.5" style="122" customWidth="1"/>
    <col min="10473" max="10473" width="11" style="122" bestFit="1" customWidth="1"/>
    <col min="10474" max="10474" width="23.375" style="122" customWidth="1"/>
    <col min="10475" max="10477" width="7.625" style="122" customWidth="1"/>
    <col min="10478" max="10479" width="12.75" style="122" customWidth="1"/>
    <col min="10480" max="10481" width="9" style="122"/>
    <col min="10482" max="10482" width="10.375" style="122" customWidth="1"/>
    <col min="10483" max="10483" width="9" style="122"/>
    <col min="10484" max="10484" width="9.875" style="122" bestFit="1" customWidth="1"/>
    <col min="10485" max="10726" width="9" style="122"/>
    <col min="10727" max="10727" width="8.625" style="122" customWidth="1"/>
    <col min="10728" max="10728" width="9.5" style="122" customWidth="1"/>
    <col min="10729" max="10729" width="11" style="122" bestFit="1" customWidth="1"/>
    <col min="10730" max="10730" width="23.375" style="122" customWidth="1"/>
    <col min="10731" max="10733" width="7.625" style="122" customWidth="1"/>
    <col min="10734" max="10735" width="12.75" style="122" customWidth="1"/>
    <col min="10736" max="10737" width="9" style="122"/>
    <col min="10738" max="10738" width="10.375" style="122" customWidth="1"/>
    <col min="10739" max="10739" width="9" style="122"/>
    <col min="10740" max="10740" width="9.875" style="122" bestFit="1" customWidth="1"/>
    <col min="10741" max="10982" width="9" style="122"/>
    <col min="10983" max="10983" width="8.625" style="122" customWidth="1"/>
    <col min="10984" max="10984" width="9.5" style="122" customWidth="1"/>
    <col min="10985" max="10985" width="11" style="122" bestFit="1" customWidth="1"/>
    <col min="10986" max="10986" width="23.375" style="122" customWidth="1"/>
    <col min="10987" max="10989" width="7.625" style="122" customWidth="1"/>
    <col min="10990" max="10991" width="12.75" style="122" customWidth="1"/>
    <col min="10992" max="10993" width="9" style="122"/>
    <col min="10994" max="10994" width="10.375" style="122" customWidth="1"/>
    <col min="10995" max="10995" width="9" style="122"/>
    <col min="10996" max="10996" width="9.875" style="122" bestFit="1" customWidth="1"/>
    <col min="10997" max="11238" width="9" style="122"/>
    <col min="11239" max="11239" width="8.625" style="122" customWidth="1"/>
    <col min="11240" max="11240" width="9.5" style="122" customWidth="1"/>
    <col min="11241" max="11241" width="11" style="122" bestFit="1" customWidth="1"/>
    <col min="11242" max="11242" width="23.375" style="122" customWidth="1"/>
    <col min="11243" max="11245" width="7.625" style="122" customWidth="1"/>
    <col min="11246" max="11247" width="12.75" style="122" customWidth="1"/>
    <col min="11248" max="11249" width="9" style="122"/>
    <col min="11250" max="11250" width="10.375" style="122" customWidth="1"/>
    <col min="11251" max="11251" width="9" style="122"/>
    <col min="11252" max="11252" width="9.875" style="122" bestFit="1" customWidth="1"/>
    <col min="11253" max="11494" width="9" style="122"/>
    <col min="11495" max="11495" width="8.625" style="122" customWidth="1"/>
    <col min="11496" max="11496" width="9.5" style="122" customWidth="1"/>
    <col min="11497" max="11497" width="11" style="122" bestFit="1" customWidth="1"/>
    <col min="11498" max="11498" width="23.375" style="122" customWidth="1"/>
    <col min="11499" max="11501" width="7.625" style="122" customWidth="1"/>
    <col min="11502" max="11503" width="12.75" style="122" customWidth="1"/>
    <col min="11504" max="11505" width="9" style="122"/>
    <col min="11506" max="11506" width="10.375" style="122" customWidth="1"/>
    <col min="11507" max="11507" width="9" style="122"/>
    <col min="11508" max="11508" width="9.875" style="122" bestFit="1" customWidth="1"/>
    <col min="11509" max="11750" width="9" style="122"/>
    <col min="11751" max="11751" width="8.625" style="122" customWidth="1"/>
    <col min="11752" max="11752" width="9.5" style="122" customWidth="1"/>
    <col min="11753" max="11753" width="11" style="122" bestFit="1" customWidth="1"/>
    <col min="11754" max="11754" width="23.375" style="122" customWidth="1"/>
    <col min="11755" max="11757" width="7.625" style="122" customWidth="1"/>
    <col min="11758" max="11759" width="12.75" style="122" customWidth="1"/>
    <col min="11760" max="11761" width="9" style="122"/>
    <col min="11762" max="11762" width="10.375" style="122" customWidth="1"/>
    <col min="11763" max="11763" width="9" style="122"/>
    <col min="11764" max="11764" width="9.875" style="122" bestFit="1" customWidth="1"/>
    <col min="11765" max="12006" width="9" style="122"/>
    <col min="12007" max="12007" width="8.625" style="122" customWidth="1"/>
    <col min="12008" max="12008" width="9.5" style="122" customWidth="1"/>
    <col min="12009" max="12009" width="11" style="122" bestFit="1" customWidth="1"/>
    <col min="12010" max="12010" width="23.375" style="122" customWidth="1"/>
    <col min="12011" max="12013" width="7.625" style="122" customWidth="1"/>
    <col min="12014" max="12015" width="12.75" style="122" customWidth="1"/>
    <col min="12016" max="12017" width="9" style="122"/>
    <col min="12018" max="12018" width="10.375" style="122" customWidth="1"/>
    <col min="12019" max="12019" width="9" style="122"/>
    <col min="12020" max="12020" width="9.875" style="122" bestFit="1" customWidth="1"/>
    <col min="12021" max="12262" width="9" style="122"/>
    <col min="12263" max="12263" width="8.625" style="122" customWidth="1"/>
    <col min="12264" max="12264" width="9.5" style="122" customWidth="1"/>
    <col min="12265" max="12265" width="11" style="122" bestFit="1" customWidth="1"/>
    <col min="12266" max="12266" width="23.375" style="122" customWidth="1"/>
    <col min="12267" max="12269" width="7.625" style="122" customWidth="1"/>
    <col min="12270" max="12271" width="12.75" style="122" customWidth="1"/>
    <col min="12272" max="12273" width="9" style="122"/>
    <col min="12274" max="12274" width="10.375" style="122" customWidth="1"/>
    <col min="12275" max="12275" width="9" style="122"/>
    <col min="12276" max="12276" width="9.875" style="122" bestFit="1" customWidth="1"/>
    <col min="12277" max="12518" width="9" style="122"/>
    <col min="12519" max="12519" width="8.625" style="122" customWidth="1"/>
    <col min="12520" max="12520" width="9.5" style="122" customWidth="1"/>
    <col min="12521" max="12521" width="11" style="122" bestFit="1" customWidth="1"/>
    <col min="12522" max="12522" width="23.375" style="122" customWidth="1"/>
    <col min="12523" max="12525" width="7.625" style="122" customWidth="1"/>
    <col min="12526" max="12527" width="12.75" style="122" customWidth="1"/>
    <col min="12528" max="12529" width="9" style="122"/>
    <col min="12530" max="12530" width="10.375" style="122" customWidth="1"/>
    <col min="12531" max="12531" width="9" style="122"/>
    <col min="12532" max="12532" width="9.875" style="122" bestFit="1" customWidth="1"/>
    <col min="12533" max="12774" width="9" style="122"/>
    <col min="12775" max="12775" width="8.625" style="122" customWidth="1"/>
    <col min="12776" max="12776" width="9.5" style="122" customWidth="1"/>
    <col min="12777" max="12777" width="11" style="122" bestFit="1" customWidth="1"/>
    <col min="12778" max="12778" width="23.375" style="122" customWidth="1"/>
    <col min="12779" max="12781" width="7.625" style="122" customWidth="1"/>
    <col min="12782" max="12783" width="12.75" style="122" customWidth="1"/>
    <col min="12784" max="12785" width="9" style="122"/>
    <col min="12786" max="12786" width="10.375" style="122" customWidth="1"/>
    <col min="12787" max="12787" width="9" style="122"/>
    <col min="12788" max="12788" width="9.875" style="122" bestFit="1" customWidth="1"/>
    <col min="12789" max="13030" width="9" style="122"/>
    <col min="13031" max="13031" width="8.625" style="122" customWidth="1"/>
    <col min="13032" max="13032" width="9.5" style="122" customWidth="1"/>
    <col min="13033" max="13033" width="11" style="122" bestFit="1" customWidth="1"/>
    <col min="13034" max="13034" width="23.375" style="122" customWidth="1"/>
    <col min="13035" max="13037" width="7.625" style="122" customWidth="1"/>
    <col min="13038" max="13039" width="12.75" style="122" customWidth="1"/>
    <col min="13040" max="13041" width="9" style="122"/>
    <col min="13042" max="13042" width="10.375" style="122" customWidth="1"/>
    <col min="13043" max="13043" width="9" style="122"/>
    <col min="13044" max="13044" width="9.875" style="122" bestFit="1" customWidth="1"/>
    <col min="13045" max="13286" width="9" style="122"/>
    <col min="13287" max="13287" width="8.625" style="122" customWidth="1"/>
    <col min="13288" max="13288" width="9.5" style="122" customWidth="1"/>
    <col min="13289" max="13289" width="11" style="122" bestFit="1" customWidth="1"/>
    <col min="13290" max="13290" width="23.375" style="122" customWidth="1"/>
    <col min="13291" max="13293" width="7.625" style="122" customWidth="1"/>
    <col min="13294" max="13295" width="12.75" style="122" customWidth="1"/>
    <col min="13296" max="13297" width="9" style="122"/>
    <col min="13298" max="13298" width="10.375" style="122" customWidth="1"/>
    <col min="13299" max="13299" width="9" style="122"/>
    <col min="13300" max="13300" width="9.875" style="122" bestFit="1" customWidth="1"/>
    <col min="13301" max="13542" width="9" style="122"/>
    <col min="13543" max="13543" width="8.625" style="122" customWidth="1"/>
    <col min="13544" max="13544" width="9.5" style="122" customWidth="1"/>
    <col min="13545" max="13545" width="11" style="122" bestFit="1" customWidth="1"/>
    <col min="13546" max="13546" width="23.375" style="122" customWidth="1"/>
    <col min="13547" max="13549" width="7.625" style="122" customWidth="1"/>
    <col min="13550" max="13551" width="12.75" style="122" customWidth="1"/>
    <col min="13552" max="13553" width="9" style="122"/>
    <col min="13554" max="13554" width="10.375" style="122" customWidth="1"/>
    <col min="13555" max="13555" width="9" style="122"/>
    <col min="13556" max="13556" width="9.875" style="122" bestFit="1" customWidth="1"/>
    <col min="13557" max="13798" width="9" style="122"/>
    <col min="13799" max="13799" width="8.625" style="122" customWidth="1"/>
    <col min="13800" max="13800" width="9.5" style="122" customWidth="1"/>
    <col min="13801" max="13801" width="11" style="122" bestFit="1" customWidth="1"/>
    <col min="13802" max="13802" width="23.375" style="122" customWidth="1"/>
    <col min="13803" max="13805" width="7.625" style="122" customWidth="1"/>
    <col min="13806" max="13807" width="12.75" style="122" customWidth="1"/>
    <col min="13808" max="13809" width="9" style="122"/>
    <col min="13810" max="13810" width="10.375" style="122" customWidth="1"/>
    <col min="13811" max="13811" width="9" style="122"/>
    <col min="13812" max="13812" width="9.875" style="122" bestFit="1" customWidth="1"/>
    <col min="13813" max="14054" width="9" style="122"/>
    <col min="14055" max="14055" width="8.625" style="122" customWidth="1"/>
    <col min="14056" max="14056" width="9.5" style="122" customWidth="1"/>
    <col min="14057" max="14057" width="11" style="122" bestFit="1" customWidth="1"/>
    <col min="14058" max="14058" width="23.375" style="122" customWidth="1"/>
    <col min="14059" max="14061" width="7.625" style="122" customWidth="1"/>
    <col min="14062" max="14063" width="12.75" style="122" customWidth="1"/>
    <col min="14064" max="14065" width="9" style="122"/>
    <col min="14066" max="14066" width="10.375" style="122" customWidth="1"/>
    <col min="14067" max="14067" width="9" style="122"/>
    <col min="14068" max="14068" width="9.875" style="122" bestFit="1" customWidth="1"/>
    <col min="14069" max="14310" width="9" style="122"/>
    <col min="14311" max="14311" width="8.625" style="122" customWidth="1"/>
    <col min="14312" max="14312" width="9.5" style="122" customWidth="1"/>
    <col min="14313" max="14313" width="11" style="122" bestFit="1" customWidth="1"/>
    <col min="14314" max="14314" width="23.375" style="122" customWidth="1"/>
    <col min="14315" max="14317" width="7.625" style="122" customWidth="1"/>
    <col min="14318" max="14319" width="12.75" style="122" customWidth="1"/>
    <col min="14320" max="14321" width="9" style="122"/>
    <col min="14322" max="14322" width="10.375" style="122" customWidth="1"/>
    <col min="14323" max="14323" width="9" style="122"/>
    <col min="14324" max="14324" width="9.875" style="122" bestFit="1" customWidth="1"/>
    <col min="14325" max="14566" width="9" style="122"/>
    <col min="14567" max="14567" width="8.625" style="122" customWidth="1"/>
    <col min="14568" max="14568" width="9.5" style="122" customWidth="1"/>
    <col min="14569" max="14569" width="11" style="122" bestFit="1" customWidth="1"/>
    <col min="14570" max="14570" width="23.375" style="122" customWidth="1"/>
    <col min="14571" max="14573" width="7.625" style="122" customWidth="1"/>
    <col min="14574" max="14575" width="12.75" style="122" customWidth="1"/>
    <col min="14576" max="14577" width="9" style="122"/>
    <col min="14578" max="14578" width="10.375" style="122" customWidth="1"/>
    <col min="14579" max="14579" width="9" style="122"/>
    <col min="14580" max="14580" width="9.875" style="122" bestFit="1" customWidth="1"/>
    <col min="14581" max="14822" width="9" style="122"/>
    <col min="14823" max="14823" width="8.625" style="122" customWidth="1"/>
    <col min="14824" max="14824" width="9.5" style="122" customWidth="1"/>
    <col min="14825" max="14825" width="11" style="122" bestFit="1" customWidth="1"/>
    <col min="14826" max="14826" width="23.375" style="122" customWidth="1"/>
    <col min="14827" max="14829" width="7.625" style="122" customWidth="1"/>
    <col min="14830" max="14831" width="12.75" style="122" customWidth="1"/>
    <col min="14832" max="14833" width="9" style="122"/>
    <col min="14834" max="14834" width="10.375" style="122" customWidth="1"/>
    <col min="14835" max="14835" width="9" style="122"/>
    <col min="14836" max="14836" width="9.875" style="122" bestFit="1" customWidth="1"/>
    <col min="14837" max="15078" width="9" style="122"/>
    <col min="15079" max="15079" width="8.625" style="122" customWidth="1"/>
    <col min="15080" max="15080" width="9.5" style="122" customWidth="1"/>
    <col min="15081" max="15081" width="11" style="122" bestFit="1" customWidth="1"/>
    <col min="15082" max="15082" width="23.375" style="122" customWidth="1"/>
    <col min="15083" max="15085" width="7.625" style="122" customWidth="1"/>
    <col min="15086" max="15087" width="12.75" style="122" customWidth="1"/>
    <col min="15088" max="15089" width="9" style="122"/>
    <col min="15090" max="15090" width="10.375" style="122" customWidth="1"/>
    <col min="15091" max="15091" width="9" style="122"/>
    <col min="15092" max="15092" width="9.875" style="122" bestFit="1" customWidth="1"/>
    <col min="15093" max="15334" width="9" style="122"/>
    <col min="15335" max="15335" width="8.625" style="122" customWidth="1"/>
    <col min="15336" max="15336" width="9.5" style="122" customWidth="1"/>
    <col min="15337" max="15337" width="11" style="122" bestFit="1" customWidth="1"/>
    <col min="15338" max="15338" width="23.375" style="122" customWidth="1"/>
    <col min="15339" max="15341" width="7.625" style="122" customWidth="1"/>
    <col min="15342" max="15343" width="12.75" style="122" customWidth="1"/>
    <col min="15344" max="15345" width="9" style="122"/>
    <col min="15346" max="15346" width="10.375" style="122" customWidth="1"/>
    <col min="15347" max="15347" width="9" style="122"/>
    <col min="15348" max="15348" width="9.875" style="122" bestFit="1" customWidth="1"/>
    <col min="15349" max="15590" width="9" style="122"/>
    <col min="15591" max="15591" width="8.625" style="122" customWidth="1"/>
    <col min="15592" max="15592" width="9.5" style="122" customWidth="1"/>
    <col min="15593" max="15593" width="11" style="122" bestFit="1" customWidth="1"/>
    <col min="15594" max="15594" width="23.375" style="122" customWidth="1"/>
    <col min="15595" max="15597" width="7.625" style="122" customWidth="1"/>
    <col min="15598" max="15599" width="12.75" style="122" customWidth="1"/>
    <col min="15600" max="15601" width="9" style="122"/>
    <col min="15602" max="15602" width="10.375" style="122" customWidth="1"/>
    <col min="15603" max="15603" width="9" style="122"/>
    <col min="15604" max="15604" width="9.875" style="122" bestFit="1" customWidth="1"/>
    <col min="15605" max="15846" width="9" style="122"/>
    <col min="15847" max="15847" width="8.625" style="122" customWidth="1"/>
    <col min="15848" max="15848" width="9.5" style="122" customWidth="1"/>
    <col min="15849" max="15849" width="11" style="122" bestFit="1" customWidth="1"/>
    <col min="15850" max="15850" width="23.375" style="122" customWidth="1"/>
    <col min="15851" max="15853" width="7.625" style="122" customWidth="1"/>
    <col min="15854" max="15855" width="12.75" style="122" customWidth="1"/>
    <col min="15856" max="15857" width="9" style="122"/>
    <col min="15858" max="15858" width="10.375" style="122" customWidth="1"/>
    <col min="15859" max="15859" width="9" style="122"/>
    <col min="15860" max="15860" width="9.875" style="122" bestFit="1" customWidth="1"/>
    <col min="15861" max="16102" width="9" style="122"/>
    <col min="16103" max="16103" width="8.625" style="122" customWidth="1"/>
    <col min="16104" max="16104" width="9.5" style="122" customWidth="1"/>
    <col min="16105" max="16105" width="11" style="122" bestFit="1" customWidth="1"/>
    <col min="16106" max="16106" width="23.375" style="122" customWidth="1"/>
    <col min="16107" max="16109" width="7.625" style="122" customWidth="1"/>
    <col min="16110" max="16111" width="12.75" style="122" customWidth="1"/>
    <col min="16112" max="16113" width="9" style="122"/>
    <col min="16114" max="16114" width="10.375" style="122" customWidth="1"/>
    <col min="16115" max="16115" width="9" style="122"/>
    <col min="16116" max="16116" width="9.875" style="122" bestFit="1" customWidth="1"/>
    <col min="16117" max="16384" width="9" style="122"/>
  </cols>
  <sheetData>
    <row r="1" spans="1:9" s="113" customFormat="1" ht="28.5" customHeight="1">
      <c r="A1" s="110" t="s">
        <v>151</v>
      </c>
      <c r="B1" s="64" t="s">
        <v>74</v>
      </c>
      <c r="C1" s="64" t="s">
        <v>152</v>
      </c>
      <c r="D1" s="110" t="s">
        <v>123</v>
      </c>
      <c r="E1" s="110" t="s">
        <v>153</v>
      </c>
      <c r="F1" s="110" t="s">
        <v>154</v>
      </c>
      <c r="G1" s="111" t="s">
        <v>127</v>
      </c>
      <c r="H1" s="112" t="s">
        <v>155</v>
      </c>
      <c r="I1" s="112" t="s">
        <v>156</v>
      </c>
    </row>
    <row r="2" spans="1:9" s="117" customFormat="1" ht="28.5" customHeight="1">
      <c r="A2" s="114">
        <v>40</v>
      </c>
      <c r="B2" s="110" t="s">
        <v>157</v>
      </c>
      <c r="C2" s="64" t="s">
        <v>158</v>
      </c>
      <c r="D2" s="62" t="s">
        <v>159</v>
      </c>
      <c r="E2" s="64" t="s">
        <v>160</v>
      </c>
      <c r="F2" s="64">
        <v>26</v>
      </c>
      <c r="G2" s="115">
        <v>18</v>
      </c>
      <c r="H2" s="116">
        <v>3</v>
      </c>
      <c r="I2" s="116">
        <v>1</v>
      </c>
    </row>
    <row r="3" spans="1:9" s="117" customFormat="1" ht="28.5" customHeight="1">
      <c r="A3" s="114">
        <v>41</v>
      </c>
      <c r="B3" s="110" t="s">
        <v>157</v>
      </c>
      <c r="C3" s="64" t="s">
        <v>158</v>
      </c>
      <c r="D3" s="62" t="s">
        <v>159</v>
      </c>
      <c r="E3" s="64" t="s">
        <v>161</v>
      </c>
      <c r="F3" s="64">
        <v>24</v>
      </c>
      <c r="G3" s="115">
        <v>18</v>
      </c>
      <c r="H3" s="116">
        <v>3</v>
      </c>
      <c r="I3" s="116">
        <v>2</v>
      </c>
    </row>
    <row r="4" spans="1:9" s="117" customFormat="1" ht="28.5" customHeight="1">
      <c r="A4" s="114">
        <v>42</v>
      </c>
      <c r="B4" s="110" t="s">
        <v>157</v>
      </c>
      <c r="C4" s="64" t="s">
        <v>158</v>
      </c>
      <c r="D4" s="62" t="s">
        <v>159</v>
      </c>
      <c r="E4" s="64" t="s">
        <v>162</v>
      </c>
      <c r="F4" s="64">
        <v>22</v>
      </c>
      <c r="G4" s="115">
        <v>18</v>
      </c>
      <c r="H4" s="116">
        <v>3</v>
      </c>
      <c r="I4" s="116">
        <v>3</v>
      </c>
    </row>
    <row r="5" spans="1:9" s="117" customFormat="1" ht="28.5" customHeight="1">
      <c r="A5" s="114">
        <v>43</v>
      </c>
      <c r="B5" s="110" t="s">
        <v>157</v>
      </c>
      <c r="C5" s="64" t="s">
        <v>158</v>
      </c>
      <c r="D5" s="62" t="s">
        <v>159</v>
      </c>
      <c r="E5" s="64" t="s">
        <v>163</v>
      </c>
      <c r="F5" s="64">
        <v>20</v>
      </c>
      <c r="G5" s="115">
        <v>18</v>
      </c>
      <c r="H5" s="116">
        <v>3</v>
      </c>
      <c r="I5" s="116">
        <v>4</v>
      </c>
    </row>
    <row r="6" spans="1:9" s="117" customFormat="1" ht="28.5" customHeight="1">
      <c r="A6" s="114">
        <v>47</v>
      </c>
      <c r="B6" s="110" t="s">
        <v>157</v>
      </c>
      <c r="C6" s="64" t="s">
        <v>158</v>
      </c>
      <c r="D6" s="62" t="s">
        <v>164</v>
      </c>
      <c r="E6" s="64" t="s">
        <v>165</v>
      </c>
      <c r="F6" s="64">
        <v>22</v>
      </c>
      <c r="G6" s="115">
        <v>23</v>
      </c>
      <c r="H6" s="116">
        <v>3</v>
      </c>
      <c r="I6" s="116">
        <v>5</v>
      </c>
    </row>
    <row r="7" spans="1:9" s="117" customFormat="1" ht="28.5" customHeight="1">
      <c r="A7" s="114">
        <v>48</v>
      </c>
      <c r="B7" s="110" t="s">
        <v>157</v>
      </c>
      <c r="C7" s="64" t="s">
        <v>158</v>
      </c>
      <c r="D7" s="62" t="s">
        <v>164</v>
      </c>
      <c r="E7" s="64" t="s">
        <v>166</v>
      </c>
      <c r="F7" s="64">
        <v>20</v>
      </c>
      <c r="G7" s="115">
        <v>23</v>
      </c>
      <c r="H7" s="116">
        <v>3</v>
      </c>
      <c r="I7" s="116">
        <v>6</v>
      </c>
    </row>
    <row r="8" spans="1:9" s="117" customFormat="1" ht="28.5" customHeight="1">
      <c r="A8" s="114">
        <v>22</v>
      </c>
      <c r="B8" s="110" t="s">
        <v>157</v>
      </c>
      <c r="C8" s="64" t="s">
        <v>158</v>
      </c>
      <c r="D8" s="62" t="s">
        <v>167</v>
      </c>
      <c r="E8" s="64" t="s">
        <v>82</v>
      </c>
      <c r="F8" s="64">
        <v>18</v>
      </c>
      <c r="G8" s="115">
        <v>23</v>
      </c>
      <c r="H8" s="116">
        <v>3</v>
      </c>
      <c r="I8" s="116">
        <v>7</v>
      </c>
    </row>
    <row r="9" spans="1:9" s="117" customFormat="1" ht="28.5" customHeight="1">
      <c r="A9" s="114">
        <v>23</v>
      </c>
      <c r="B9" s="110" t="s">
        <v>157</v>
      </c>
      <c r="C9" s="64" t="s">
        <v>158</v>
      </c>
      <c r="D9" s="62" t="s">
        <v>167</v>
      </c>
      <c r="E9" s="64" t="s">
        <v>83</v>
      </c>
      <c r="F9" s="64">
        <v>16</v>
      </c>
      <c r="G9" s="115">
        <v>23</v>
      </c>
      <c r="H9" s="116">
        <v>3</v>
      </c>
      <c r="I9" s="116">
        <v>8</v>
      </c>
    </row>
    <row r="10" spans="1:9" s="117" customFormat="1" ht="28.5" customHeight="1">
      <c r="A10" s="114">
        <v>119</v>
      </c>
      <c r="B10" s="110" t="s">
        <v>157</v>
      </c>
      <c r="C10" s="64" t="s">
        <v>158</v>
      </c>
      <c r="D10" s="62" t="s">
        <v>168</v>
      </c>
      <c r="E10" s="64" t="s">
        <v>169</v>
      </c>
      <c r="F10" s="64">
        <v>14</v>
      </c>
      <c r="G10" s="115">
        <v>16</v>
      </c>
      <c r="H10" s="116">
        <v>3</v>
      </c>
      <c r="I10" s="116">
        <v>8</v>
      </c>
    </row>
    <row r="11" spans="1:9" s="117" customFormat="1" ht="28.5" customHeight="1">
      <c r="A11" s="114">
        <v>53</v>
      </c>
      <c r="B11" s="110" t="s">
        <v>157</v>
      </c>
      <c r="C11" s="64" t="s">
        <v>170</v>
      </c>
      <c r="D11" s="63" t="s">
        <v>171</v>
      </c>
      <c r="E11" s="64" t="s">
        <v>75</v>
      </c>
      <c r="F11" s="64">
        <v>24</v>
      </c>
      <c r="G11" s="115">
        <v>23</v>
      </c>
      <c r="H11" s="116">
        <v>3</v>
      </c>
      <c r="I11" s="116">
        <v>9</v>
      </c>
    </row>
    <row r="12" spans="1:9" s="117" customFormat="1" ht="28.5" customHeight="1">
      <c r="A12" s="114">
        <v>54</v>
      </c>
      <c r="B12" s="110" t="s">
        <v>157</v>
      </c>
      <c r="C12" s="64" t="s">
        <v>170</v>
      </c>
      <c r="D12" s="63" t="s">
        <v>171</v>
      </c>
      <c r="E12" s="64" t="s">
        <v>76</v>
      </c>
      <c r="F12" s="64">
        <v>22</v>
      </c>
      <c r="G12" s="115">
        <v>23</v>
      </c>
      <c r="H12" s="116">
        <v>3</v>
      </c>
      <c r="I12" s="116">
        <v>10</v>
      </c>
    </row>
    <row r="13" spans="1:9" s="117" customFormat="1" ht="28.5" customHeight="1">
      <c r="A13" s="114">
        <v>55</v>
      </c>
      <c r="B13" s="110" t="s">
        <v>157</v>
      </c>
      <c r="C13" s="64" t="s">
        <v>170</v>
      </c>
      <c r="D13" s="63" t="s">
        <v>172</v>
      </c>
      <c r="E13" s="64" t="s">
        <v>79</v>
      </c>
      <c r="F13" s="64">
        <v>24</v>
      </c>
      <c r="G13" s="115">
        <v>23</v>
      </c>
      <c r="H13" s="116">
        <v>3</v>
      </c>
      <c r="I13" s="116">
        <v>11</v>
      </c>
    </row>
    <row r="14" spans="1:9" s="117" customFormat="1" ht="28.5" customHeight="1">
      <c r="A14" s="114">
        <v>56</v>
      </c>
      <c r="B14" s="110" t="s">
        <v>157</v>
      </c>
      <c r="C14" s="64" t="s">
        <v>170</v>
      </c>
      <c r="D14" s="63" t="s">
        <v>172</v>
      </c>
      <c r="E14" s="64" t="s">
        <v>75</v>
      </c>
      <c r="F14" s="64">
        <v>22</v>
      </c>
      <c r="G14" s="115">
        <v>23</v>
      </c>
      <c r="H14" s="116">
        <v>3</v>
      </c>
      <c r="I14" s="116">
        <v>12</v>
      </c>
    </row>
    <row r="15" spans="1:9" s="117" customFormat="1" ht="28.5" customHeight="1">
      <c r="A15" s="114">
        <v>57</v>
      </c>
      <c r="B15" s="110" t="s">
        <v>157</v>
      </c>
      <c r="C15" s="64" t="s">
        <v>170</v>
      </c>
      <c r="D15" s="63" t="s">
        <v>172</v>
      </c>
      <c r="E15" s="64" t="s">
        <v>76</v>
      </c>
      <c r="F15" s="64">
        <v>20</v>
      </c>
      <c r="G15" s="115">
        <v>23</v>
      </c>
      <c r="H15" s="116">
        <v>3</v>
      </c>
      <c r="I15" s="116">
        <v>13</v>
      </c>
    </row>
    <row r="16" spans="1:9" s="117" customFormat="1" ht="28.5" customHeight="1">
      <c r="A16" s="114">
        <v>58</v>
      </c>
      <c r="B16" s="110" t="s">
        <v>157</v>
      </c>
      <c r="C16" s="64" t="s">
        <v>170</v>
      </c>
      <c r="D16" s="63" t="s">
        <v>172</v>
      </c>
      <c r="E16" s="64" t="s">
        <v>77</v>
      </c>
      <c r="F16" s="64">
        <v>18</v>
      </c>
      <c r="G16" s="115">
        <v>23</v>
      </c>
      <c r="H16" s="116">
        <v>3</v>
      </c>
      <c r="I16" s="116">
        <v>14</v>
      </c>
    </row>
    <row r="17" spans="1:9" s="117" customFormat="1" ht="28.5" customHeight="1">
      <c r="A17" s="114">
        <v>1</v>
      </c>
      <c r="B17" s="110" t="s">
        <v>157</v>
      </c>
      <c r="C17" s="64" t="s">
        <v>170</v>
      </c>
      <c r="D17" s="62" t="s">
        <v>173</v>
      </c>
      <c r="E17" s="64" t="s">
        <v>80</v>
      </c>
      <c r="F17" s="64">
        <v>18</v>
      </c>
      <c r="G17" s="115">
        <v>23</v>
      </c>
      <c r="H17" s="116">
        <v>4</v>
      </c>
      <c r="I17" s="116">
        <v>1</v>
      </c>
    </row>
    <row r="18" spans="1:9" s="117" customFormat="1" ht="28.5" customHeight="1">
      <c r="A18" s="114">
        <v>2</v>
      </c>
      <c r="B18" s="110" t="s">
        <v>157</v>
      </c>
      <c r="C18" s="64" t="s">
        <v>170</v>
      </c>
      <c r="D18" s="62" t="s">
        <v>173</v>
      </c>
      <c r="E18" s="64" t="s">
        <v>174</v>
      </c>
      <c r="F18" s="64">
        <v>16</v>
      </c>
      <c r="G18" s="115">
        <v>23</v>
      </c>
      <c r="H18" s="116">
        <v>4</v>
      </c>
      <c r="I18" s="116">
        <v>2</v>
      </c>
    </row>
    <row r="19" spans="1:9" s="117" customFormat="1" ht="28.5" customHeight="1">
      <c r="A19" s="114">
        <v>3</v>
      </c>
      <c r="B19" s="110" t="s">
        <v>157</v>
      </c>
      <c r="C19" s="64" t="s">
        <v>170</v>
      </c>
      <c r="D19" s="62" t="s">
        <v>173</v>
      </c>
      <c r="E19" s="64" t="s">
        <v>175</v>
      </c>
      <c r="F19" s="64">
        <v>14</v>
      </c>
      <c r="G19" s="115">
        <v>23</v>
      </c>
      <c r="H19" s="116">
        <v>4</v>
      </c>
      <c r="I19" s="116">
        <v>3</v>
      </c>
    </row>
    <row r="20" spans="1:9" s="117" customFormat="1" ht="28.5" customHeight="1">
      <c r="A20" s="114">
        <v>4</v>
      </c>
      <c r="B20" s="110" t="s">
        <v>157</v>
      </c>
      <c r="C20" s="64" t="s">
        <v>170</v>
      </c>
      <c r="D20" s="62" t="s">
        <v>173</v>
      </c>
      <c r="E20" s="64" t="s">
        <v>81</v>
      </c>
      <c r="F20" s="64">
        <v>12</v>
      </c>
      <c r="G20" s="115">
        <v>23</v>
      </c>
      <c r="H20" s="116">
        <v>4</v>
      </c>
      <c r="I20" s="116">
        <v>4</v>
      </c>
    </row>
    <row r="21" spans="1:9" s="117" customFormat="1" ht="28.5" customHeight="1">
      <c r="A21" s="114">
        <v>117</v>
      </c>
      <c r="B21" s="110" t="s">
        <v>157</v>
      </c>
      <c r="C21" s="64" t="s">
        <v>170</v>
      </c>
      <c r="D21" s="63" t="s">
        <v>176</v>
      </c>
      <c r="E21" s="118" t="s">
        <v>177</v>
      </c>
      <c r="F21" s="119">
        <v>16</v>
      </c>
      <c r="G21" s="115">
        <v>27</v>
      </c>
      <c r="H21" s="116">
        <v>4</v>
      </c>
      <c r="I21" s="116">
        <v>5</v>
      </c>
    </row>
    <row r="22" spans="1:9" s="117" customFormat="1" ht="28.5" customHeight="1">
      <c r="A22" s="114">
        <v>59</v>
      </c>
      <c r="B22" s="110" t="s">
        <v>157</v>
      </c>
      <c r="C22" s="64" t="s">
        <v>170</v>
      </c>
      <c r="D22" s="63" t="s">
        <v>176</v>
      </c>
      <c r="E22" s="64" t="s">
        <v>75</v>
      </c>
      <c r="F22" s="119">
        <v>14</v>
      </c>
      <c r="G22" s="115">
        <v>27</v>
      </c>
      <c r="H22" s="116">
        <v>4</v>
      </c>
      <c r="I22" s="116">
        <v>6</v>
      </c>
    </row>
    <row r="23" spans="1:9" s="117" customFormat="1" ht="28.5" customHeight="1">
      <c r="A23" s="114">
        <v>60</v>
      </c>
      <c r="B23" s="110" t="s">
        <v>157</v>
      </c>
      <c r="C23" s="64" t="s">
        <v>170</v>
      </c>
      <c r="D23" s="63" t="s">
        <v>176</v>
      </c>
      <c r="E23" s="64" t="s">
        <v>76</v>
      </c>
      <c r="F23" s="119">
        <v>12</v>
      </c>
      <c r="G23" s="115">
        <v>27</v>
      </c>
      <c r="H23" s="116">
        <v>4</v>
      </c>
      <c r="I23" s="116">
        <v>7</v>
      </c>
    </row>
    <row r="24" spans="1:9" s="117" customFormat="1" ht="28.5" customHeight="1">
      <c r="A24" s="114">
        <v>118</v>
      </c>
      <c r="B24" s="110" t="s">
        <v>157</v>
      </c>
      <c r="C24" s="64" t="s">
        <v>170</v>
      </c>
      <c r="D24" s="63" t="s">
        <v>176</v>
      </c>
      <c r="E24" s="64" t="s">
        <v>178</v>
      </c>
      <c r="F24" s="119">
        <v>10</v>
      </c>
      <c r="G24" s="115">
        <v>27</v>
      </c>
      <c r="H24" s="116">
        <v>4</v>
      </c>
      <c r="I24" s="116">
        <v>8</v>
      </c>
    </row>
    <row r="25" spans="1:9" s="117" customFormat="1" ht="28.5" customHeight="1">
      <c r="A25" s="114">
        <v>64</v>
      </c>
      <c r="B25" s="110" t="s">
        <v>157</v>
      </c>
      <c r="C25" s="64" t="s">
        <v>179</v>
      </c>
      <c r="D25" s="62" t="s">
        <v>180</v>
      </c>
      <c r="E25" s="64" t="s">
        <v>165</v>
      </c>
      <c r="F25" s="64">
        <v>22</v>
      </c>
      <c r="G25" s="115">
        <v>25</v>
      </c>
      <c r="H25" s="116">
        <v>4</v>
      </c>
      <c r="I25" s="116">
        <v>9</v>
      </c>
    </row>
    <row r="26" spans="1:9" s="117" customFormat="1" ht="28.5" customHeight="1">
      <c r="A26" s="114">
        <v>65</v>
      </c>
      <c r="B26" s="110" t="s">
        <v>157</v>
      </c>
      <c r="C26" s="64" t="s">
        <v>179</v>
      </c>
      <c r="D26" s="62" t="s">
        <v>180</v>
      </c>
      <c r="E26" s="64" t="s">
        <v>166</v>
      </c>
      <c r="F26" s="64">
        <v>20</v>
      </c>
      <c r="G26" s="115">
        <v>25</v>
      </c>
      <c r="H26" s="116">
        <v>4</v>
      </c>
      <c r="I26" s="116">
        <v>10</v>
      </c>
    </row>
    <row r="27" spans="1:9" s="117" customFormat="1" ht="28.5" customHeight="1">
      <c r="A27" s="114">
        <v>62</v>
      </c>
      <c r="B27" s="110" t="s">
        <v>157</v>
      </c>
      <c r="C27" s="120" t="s">
        <v>181</v>
      </c>
      <c r="D27" s="62" t="s">
        <v>182</v>
      </c>
      <c r="E27" s="64" t="s">
        <v>165</v>
      </c>
      <c r="F27" s="64">
        <v>18</v>
      </c>
      <c r="G27" s="115">
        <v>20</v>
      </c>
      <c r="H27" s="116">
        <v>4</v>
      </c>
      <c r="I27" s="116">
        <v>11</v>
      </c>
    </row>
    <row r="28" spans="1:9" s="117" customFormat="1" ht="28.5" customHeight="1">
      <c r="A28" s="114">
        <v>63</v>
      </c>
      <c r="B28" s="110" t="s">
        <v>157</v>
      </c>
      <c r="C28" s="120" t="s">
        <v>181</v>
      </c>
      <c r="D28" s="62" t="s">
        <v>182</v>
      </c>
      <c r="E28" s="64" t="s">
        <v>166</v>
      </c>
      <c r="F28" s="64">
        <v>16</v>
      </c>
      <c r="G28" s="115">
        <v>20</v>
      </c>
      <c r="H28" s="116">
        <v>4</v>
      </c>
      <c r="I28" s="116">
        <v>12</v>
      </c>
    </row>
    <row r="29" spans="1:9" s="117" customFormat="1" ht="28.5" customHeight="1">
      <c r="A29" s="114">
        <v>61</v>
      </c>
      <c r="B29" s="110" t="s">
        <v>157</v>
      </c>
      <c r="C29" s="120" t="s">
        <v>181</v>
      </c>
      <c r="D29" s="62" t="s">
        <v>183</v>
      </c>
      <c r="E29" s="64" t="s">
        <v>80</v>
      </c>
      <c r="F29" s="64">
        <v>20</v>
      </c>
      <c r="G29" s="115">
        <v>22</v>
      </c>
      <c r="H29" s="116">
        <v>4</v>
      </c>
      <c r="I29" s="116">
        <v>13</v>
      </c>
    </row>
    <row r="30" spans="1:9" s="117" customFormat="1" ht="28.5" customHeight="1">
      <c r="A30" s="114">
        <v>5</v>
      </c>
      <c r="B30" s="110" t="s">
        <v>157</v>
      </c>
      <c r="C30" s="120" t="s">
        <v>181</v>
      </c>
      <c r="D30" s="62" t="s">
        <v>184</v>
      </c>
      <c r="E30" s="64" t="s">
        <v>79</v>
      </c>
      <c r="F30" s="64">
        <v>22</v>
      </c>
      <c r="G30" s="115">
        <v>23</v>
      </c>
      <c r="H30" s="116">
        <v>4</v>
      </c>
      <c r="I30" s="116">
        <v>14</v>
      </c>
    </row>
    <row r="31" spans="1:9" s="117" customFormat="1" ht="28.5" customHeight="1">
      <c r="A31" s="114">
        <v>66</v>
      </c>
      <c r="B31" s="110" t="s">
        <v>157</v>
      </c>
      <c r="C31" s="64" t="s">
        <v>185</v>
      </c>
      <c r="D31" s="62" t="s">
        <v>186</v>
      </c>
      <c r="E31" s="64" t="s">
        <v>165</v>
      </c>
      <c r="F31" s="64">
        <v>22</v>
      </c>
      <c r="G31" s="115">
        <v>24</v>
      </c>
      <c r="H31" s="116">
        <v>5</v>
      </c>
      <c r="I31" s="116">
        <v>1</v>
      </c>
    </row>
    <row r="32" spans="1:9" s="117" customFormat="1" ht="28.5" customHeight="1">
      <c r="A32" s="114">
        <v>67</v>
      </c>
      <c r="B32" s="110" t="s">
        <v>157</v>
      </c>
      <c r="C32" s="64" t="s">
        <v>185</v>
      </c>
      <c r="D32" s="62" t="s">
        <v>186</v>
      </c>
      <c r="E32" s="64" t="s">
        <v>166</v>
      </c>
      <c r="F32" s="64">
        <v>20</v>
      </c>
      <c r="G32" s="115">
        <v>24</v>
      </c>
      <c r="H32" s="116">
        <v>5</v>
      </c>
      <c r="I32" s="116">
        <v>2</v>
      </c>
    </row>
    <row r="33" spans="1:9" s="117" customFormat="1" ht="28.5" customHeight="1">
      <c r="A33" s="114">
        <v>68</v>
      </c>
      <c r="B33" s="110" t="s">
        <v>157</v>
      </c>
      <c r="C33" s="64" t="s">
        <v>185</v>
      </c>
      <c r="D33" s="62" t="s">
        <v>187</v>
      </c>
      <c r="E33" s="64" t="s">
        <v>82</v>
      </c>
      <c r="F33" s="64">
        <v>16</v>
      </c>
      <c r="G33" s="115">
        <v>24</v>
      </c>
      <c r="H33" s="116">
        <v>5</v>
      </c>
      <c r="I33" s="116">
        <v>3</v>
      </c>
    </row>
    <row r="34" spans="1:9" s="117" customFormat="1" ht="28.5" customHeight="1">
      <c r="A34" s="114">
        <v>69</v>
      </c>
      <c r="B34" s="110" t="s">
        <v>157</v>
      </c>
      <c r="C34" s="64" t="s">
        <v>185</v>
      </c>
      <c r="D34" s="62" t="s">
        <v>187</v>
      </c>
      <c r="E34" s="64" t="s">
        <v>83</v>
      </c>
      <c r="F34" s="64">
        <v>14</v>
      </c>
      <c r="G34" s="115">
        <v>24</v>
      </c>
      <c r="H34" s="116">
        <v>5</v>
      </c>
      <c r="I34" s="116">
        <v>4</v>
      </c>
    </row>
    <row r="35" spans="1:9" s="117" customFormat="1" ht="28.5" customHeight="1">
      <c r="A35" s="114">
        <v>70</v>
      </c>
      <c r="B35" s="110" t="s">
        <v>157</v>
      </c>
      <c r="C35" s="110" t="s">
        <v>188</v>
      </c>
      <c r="D35" s="62" t="s">
        <v>189</v>
      </c>
      <c r="E35" s="119" t="s">
        <v>79</v>
      </c>
      <c r="F35" s="119">
        <v>20</v>
      </c>
      <c r="G35" s="115">
        <v>25</v>
      </c>
      <c r="H35" s="116">
        <v>5</v>
      </c>
      <c r="I35" s="116">
        <v>5</v>
      </c>
    </row>
    <row r="36" spans="1:9" s="117" customFormat="1" ht="28.5" customHeight="1">
      <c r="A36" s="114">
        <v>71</v>
      </c>
      <c r="B36" s="110" t="s">
        <v>157</v>
      </c>
      <c r="C36" s="110" t="s">
        <v>188</v>
      </c>
      <c r="D36" s="62" t="s">
        <v>189</v>
      </c>
      <c r="E36" s="119" t="s">
        <v>75</v>
      </c>
      <c r="F36" s="119">
        <v>18</v>
      </c>
      <c r="G36" s="115">
        <v>25</v>
      </c>
      <c r="H36" s="116">
        <v>5</v>
      </c>
      <c r="I36" s="116">
        <v>6</v>
      </c>
    </row>
    <row r="37" spans="1:9" s="117" customFormat="1" ht="28.5" customHeight="1">
      <c r="A37" s="114">
        <v>72</v>
      </c>
      <c r="B37" s="110" t="s">
        <v>157</v>
      </c>
      <c r="C37" s="110" t="s">
        <v>188</v>
      </c>
      <c r="D37" s="62" t="s">
        <v>189</v>
      </c>
      <c r="E37" s="119" t="s">
        <v>76</v>
      </c>
      <c r="F37" s="119">
        <v>16</v>
      </c>
      <c r="G37" s="115">
        <v>25</v>
      </c>
      <c r="H37" s="116">
        <v>5</v>
      </c>
      <c r="I37" s="116">
        <v>7</v>
      </c>
    </row>
    <row r="38" spans="1:9" s="117" customFormat="1" ht="28.5" customHeight="1">
      <c r="A38" s="114">
        <v>73</v>
      </c>
      <c r="B38" s="64" t="s">
        <v>190</v>
      </c>
      <c r="C38" s="64" t="s">
        <v>191</v>
      </c>
      <c r="D38" s="62" t="s">
        <v>192</v>
      </c>
      <c r="E38" s="119" t="s">
        <v>193</v>
      </c>
      <c r="F38" s="119">
        <v>20</v>
      </c>
      <c r="G38" s="115">
        <v>23</v>
      </c>
      <c r="H38" s="116">
        <v>6</v>
      </c>
      <c r="I38" s="116">
        <v>1</v>
      </c>
    </row>
    <row r="39" spans="1:9" s="117" customFormat="1" ht="28.5" customHeight="1">
      <c r="A39" s="114">
        <v>74</v>
      </c>
      <c r="B39" s="64" t="s">
        <v>190</v>
      </c>
      <c r="C39" s="64" t="s">
        <v>191</v>
      </c>
      <c r="D39" s="62" t="s">
        <v>192</v>
      </c>
      <c r="E39" s="119" t="s">
        <v>194</v>
      </c>
      <c r="F39" s="119">
        <v>17</v>
      </c>
      <c r="G39" s="115">
        <v>23</v>
      </c>
      <c r="H39" s="116">
        <v>6</v>
      </c>
      <c r="I39" s="116">
        <v>2</v>
      </c>
    </row>
    <row r="40" spans="1:9" s="117" customFormat="1" ht="28.5" customHeight="1">
      <c r="A40" s="114">
        <v>75</v>
      </c>
      <c r="B40" s="64" t="s">
        <v>190</v>
      </c>
      <c r="C40" s="64" t="s">
        <v>191</v>
      </c>
      <c r="D40" s="62" t="s">
        <v>195</v>
      </c>
      <c r="E40" s="64" t="s">
        <v>196</v>
      </c>
      <c r="F40" s="64">
        <v>32</v>
      </c>
      <c r="G40" s="115">
        <v>35</v>
      </c>
      <c r="H40" s="116">
        <v>6</v>
      </c>
      <c r="I40" s="116">
        <v>3</v>
      </c>
    </row>
    <row r="41" spans="1:9" s="117" customFormat="1" ht="28.5" customHeight="1">
      <c r="A41" s="114">
        <v>10</v>
      </c>
      <c r="B41" s="64" t="s">
        <v>190</v>
      </c>
      <c r="C41" s="64" t="s">
        <v>191</v>
      </c>
      <c r="D41" s="62" t="s">
        <v>197</v>
      </c>
      <c r="E41" s="119" t="s">
        <v>193</v>
      </c>
      <c r="F41" s="119">
        <v>10</v>
      </c>
      <c r="G41" s="115">
        <v>13</v>
      </c>
      <c r="H41" s="116">
        <v>6</v>
      </c>
      <c r="I41" s="116">
        <v>4</v>
      </c>
    </row>
    <row r="42" spans="1:9" s="117" customFormat="1" ht="28.5" customHeight="1">
      <c r="A42" s="114">
        <v>76</v>
      </c>
      <c r="B42" s="64" t="s">
        <v>190</v>
      </c>
      <c r="C42" s="64" t="s">
        <v>191</v>
      </c>
      <c r="D42" s="62" t="s">
        <v>198</v>
      </c>
      <c r="E42" s="64" t="s">
        <v>174</v>
      </c>
      <c r="F42" s="64">
        <v>30</v>
      </c>
      <c r="G42" s="115">
        <v>35</v>
      </c>
      <c r="H42" s="116">
        <v>6</v>
      </c>
      <c r="I42" s="116">
        <v>5</v>
      </c>
    </row>
    <row r="43" spans="1:9" s="117" customFormat="1" ht="28.5" customHeight="1">
      <c r="A43" s="114">
        <v>77</v>
      </c>
      <c r="B43" s="64" t="s">
        <v>190</v>
      </c>
      <c r="C43" s="64" t="s">
        <v>191</v>
      </c>
      <c r="D43" s="62" t="s">
        <v>195</v>
      </c>
      <c r="E43" s="64" t="s">
        <v>165</v>
      </c>
      <c r="F43" s="64">
        <v>28</v>
      </c>
      <c r="G43" s="115">
        <v>35</v>
      </c>
      <c r="H43" s="116">
        <v>6</v>
      </c>
      <c r="I43" s="116">
        <v>6</v>
      </c>
    </row>
    <row r="44" spans="1:9" s="117" customFormat="1" ht="28.5" customHeight="1">
      <c r="A44" s="114">
        <v>11</v>
      </c>
      <c r="B44" s="64" t="s">
        <v>190</v>
      </c>
      <c r="C44" s="64" t="s">
        <v>191</v>
      </c>
      <c r="D44" s="62" t="s">
        <v>199</v>
      </c>
      <c r="E44" s="119" t="s">
        <v>194</v>
      </c>
      <c r="F44" s="119">
        <v>9</v>
      </c>
      <c r="G44" s="115">
        <v>13</v>
      </c>
      <c r="H44" s="116">
        <v>6</v>
      </c>
      <c r="I44" s="116">
        <v>7</v>
      </c>
    </row>
    <row r="45" spans="1:9" s="117" customFormat="1" ht="28.5" customHeight="1">
      <c r="A45" s="114">
        <v>78</v>
      </c>
      <c r="B45" s="64" t="s">
        <v>190</v>
      </c>
      <c r="C45" s="64" t="s">
        <v>191</v>
      </c>
      <c r="D45" s="62" t="s">
        <v>200</v>
      </c>
      <c r="E45" s="64" t="s">
        <v>175</v>
      </c>
      <c r="F45" s="64">
        <v>26</v>
      </c>
      <c r="G45" s="115">
        <v>35</v>
      </c>
      <c r="H45" s="116">
        <v>6</v>
      </c>
      <c r="I45" s="116">
        <v>8</v>
      </c>
    </row>
    <row r="46" spans="1:9" s="117" customFormat="1" ht="28.5" customHeight="1">
      <c r="A46" s="114">
        <v>37</v>
      </c>
      <c r="B46" s="64" t="s">
        <v>190</v>
      </c>
      <c r="C46" s="64" t="s">
        <v>191</v>
      </c>
      <c r="D46" s="135" t="s">
        <v>201</v>
      </c>
      <c r="E46" s="64" t="s">
        <v>174</v>
      </c>
      <c r="F46" s="64">
        <v>12</v>
      </c>
      <c r="G46" s="137">
        <v>16</v>
      </c>
      <c r="H46" s="116">
        <v>6</v>
      </c>
      <c r="I46" s="116">
        <v>9</v>
      </c>
    </row>
    <row r="47" spans="1:9" s="117" customFormat="1" ht="28.5" customHeight="1">
      <c r="A47" s="114">
        <v>38</v>
      </c>
      <c r="B47" s="64" t="s">
        <v>190</v>
      </c>
      <c r="C47" s="64" t="s">
        <v>191</v>
      </c>
      <c r="D47" s="135" t="s">
        <v>201</v>
      </c>
      <c r="E47" s="64" t="s">
        <v>175</v>
      </c>
      <c r="F47" s="64">
        <v>10</v>
      </c>
      <c r="G47" s="137">
        <v>16</v>
      </c>
      <c r="H47" s="116">
        <v>6</v>
      </c>
      <c r="I47" s="116">
        <v>10</v>
      </c>
    </row>
    <row r="48" spans="1:9" s="117" customFormat="1" ht="28.5" customHeight="1">
      <c r="A48" s="114">
        <v>79</v>
      </c>
      <c r="B48" s="64" t="s">
        <v>190</v>
      </c>
      <c r="C48" s="64" t="s">
        <v>78</v>
      </c>
      <c r="D48" s="62" t="s">
        <v>202</v>
      </c>
      <c r="E48" s="64" t="s">
        <v>79</v>
      </c>
      <c r="F48" s="64">
        <v>22</v>
      </c>
      <c r="G48" s="115">
        <v>26</v>
      </c>
      <c r="H48" s="116">
        <v>6</v>
      </c>
      <c r="I48" s="116">
        <v>11</v>
      </c>
    </row>
    <row r="49" spans="1:9" s="117" customFormat="1" ht="28.5" customHeight="1">
      <c r="A49" s="114">
        <v>80</v>
      </c>
      <c r="B49" s="64" t="s">
        <v>190</v>
      </c>
      <c r="C49" s="64" t="s">
        <v>78</v>
      </c>
      <c r="D49" s="62" t="s">
        <v>202</v>
      </c>
      <c r="E49" s="64" t="s">
        <v>75</v>
      </c>
      <c r="F49" s="64">
        <v>20</v>
      </c>
      <c r="G49" s="115">
        <v>26</v>
      </c>
      <c r="H49" s="116">
        <v>6</v>
      </c>
      <c r="I49" s="116">
        <v>12</v>
      </c>
    </row>
    <row r="50" spans="1:9" s="117" customFormat="1" ht="28.5" customHeight="1">
      <c r="A50" s="114">
        <v>81</v>
      </c>
      <c r="B50" s="64" t="s">
        <v>190</v>
      </c>
      <c r="C50" s="64" t="s">
        <v>78</v>
      </c>
      <c r="D50" s="62" t="s">
        <v>202</v>
      </c>
      <c r="E50" s="64" t="s">
        <v>76</v>
      </c>
      <c r="F50" s="64">
        <v>17</v>
      </c>
      <c r="G50" s="115">
        <v>26</v>
      </c>
      <c r="H50" s="116">
        <v>6</v>
      </c>
      <c r="I50" s="116">
        <v>13</v>
      </c>
    </row>
    <row r="51" spans="1:9" s="117" customFormat="1" ht="28.5" customHeight="1">
      <c r="A51" s="114">
        <v>82</v>
      </c>
      <c r="B51" s="64" t="s">
        <v>190</v>
      </c>
      <c r="C51" s="64" t="s">
        <v>78</v>
      </c>
      <c r="D51" s="62" t="s">
        <v>202</v>
      </c>
      <c r="E51" s="64" t="s">
        <v>77</v>
      </c>
      <c r="F51" s="64">
        <v>15</v>
      </c>
      <c r="G51" s="115">
        <v>26</v>
      </c>
      <c r="H51" s="116">
        <v>6</v>
      </c>
      <c r="I51" s="116">
        <v>14</v>
      </c>
    </row>
    <row r="52" spans="1:9" s="117" customFormat="1" ht="28.5" customHeight="1">
      <c r="A52" s="114">
        <v>123</v>
      </c>
      <c r="B52" s="64" t="s">
        <v>190</v>
      </c>
      <c r="C52" s="64" t="s">
        <v>78</v>
      </c>
      <c r="D52" s="62" t="s">
        <v>203</v>
      </c>
      <c r="E52" s="64" t="s">
        <v>204</v>
      </c>
      <c r="F52" s="64">
        <v>22</v>
      </c>
      <c r="G52" s="115">
        <v>26</v>
      </c>
      <c r="H52" s="116">
        <v>6</v>
      </c>
      <c r="I52" s="116">
        <v>15</v>
      </c>
    </row>
    <row r="53" spans="1:9" s="117" customFormat="1" ht="28.5" customHeight="1">
      <c r="A53" s="114">
        <v>124</v>
      </c>
      <c r="B53" s="64" t="s">
        <v>190</v>
      </c>
      <c r="C53" s="64" t="s">
        <v>78</v>
      </c>
      <c r="D53" s="62" t="s">
        <v>203</v>
      </c>
      <c r="E53" s="64" t="s">
        <v>76</v>
      </c>
      <c r="F53" s="64">
        <v>20</v>
      </c>
      <c r="G53" s="115">
        <v>26</v>
      </c>
      <c r="H53" s="116">
        <v>6</v>
      </c>
      <c r="I53" s="116">
        <v>16</v>
      </c>
    </row>
    <row r="54" spans="1:9" s="117" customFormat="1" ht="28.5" customHeight="1">
      <c r="A54" s="114">
        <v>83</v>
      </c>
      <c r="B54" s="64" t="s">
        <v>190</v>
      </c>
      <c r="C54" s="64" t="s">
        <v>84</v>
      </c>
      <c r="D54" s="62" t="s">
        <v>205</v>
      </c>
      <c r="E54" s="64" t="s">
        <v>79</v>
      </c>
      <c r="F54" s="64">
        <v>34</v>
      </c>
      <c r="G54" s="115">
        <v>42</v>
      </c>
      <c r="H54" s="116">
        <v>6</v>
      </c>
      <c r="I54" s="116">
        <v>17</v>
      </c>
    </row>
    <row r="55" spans="1:9" s="117" customFormat="1" ht="28.5" customHeight="1">
      <c r="A55" s="114">
        <v>84</v>
      </c>
      <c r="B55" s="64" t="s">
        <v>190</v>
      </c>
      <c r="C55" s="64" t="s">
        <v>84</v>
      </c>
      <c r="D55" s="62" t="s">
        <v>205</v>
      </c>
      <c r="E55" s="64" t="s">
        <v>75</v>
      </c>
      <c r="F55" s="64">
        <v>28</v>
      </c>
      <c r="G55" s="115">
        <v>42</v>
      </c>
      <c r="H55" s="116">
        <v>6</v>
      </c>
      <c r="I55" s="116">
        <v>18</v>
      </c>
    </row>
    <row r="56" spans="1:9" s="117" customFormat="1" ht="28.5" customHeight="1">
      <c r="A56" s="114">
        <v>85</v>
      </c>
      <c r="B56" s="64" t="s">
        <v>190</v>
      </c>
      <c r="C56" s="64" t="s">
        <v>84</v>
      </c>
      <c r="D56" s="62" t="s">
        <v>205</v>
      </c>
      <c r="E56" s="64" t="s">
        <v>76</v>
      </c>
      <c r="F56" s="64">
        <v>24</v>
      </c>
      <c r="G56" s="115">
        <v>42</v>
      </c>
      <c r="H56" s="116">
        <v>6</v>
      </c>
      <c r="I56" s="116">
        <v>19</v>
      </c>
    </row>
    <row r="57" spans="1:9" s="117" customFormat="1" ht="28.5" customHeight="1">
      <c r="A57" s="114">
        <v>88</v>
      </c>
      <c r="B57" s="64" t="s">
        <v>206</v>
      </c>
      <c r="C57" s="64" t="s">
        <v>158</v>
      </c>
      <c r="D57" s="135" t="s">
        <v>259</v>
      </c>
      <c r="E57" s="64" t="s">
        <v>207</v>
      </c>
      <c r="F57" s="136">
        <v>60</v>
      </c>
      <c r="G57" s="137">
        <v>19</v>
      </c>
      <c r="H57" s="116">
        <v>7</v>
      </c>
      <c r="I57" s="116">
        <v>1</v>
      </c>
    </row>
    <row r="58" spans="1:9" s="117" customFormat="1" ht="28.5" customHeight="1">
      <c r="A58" s="114">
        <v>35</v>
      </c>
      <c r="B58" s="64" t="s">
        <v>206</v>
      </c>
      <c r="C58" s="64" t="s">
        <v>158</v>
      </c>
      <c r="D58" s="135" t="s">
        <v>208</v>
      </c>
      <c r="E58" s="64" t="s">
        <v>207</v>
      </c>
      <c r="F58" s="64">
        <v>45</v>
      </c>
      <c r="G58" s="137">
        <v>13</v>
      </c>
      <c r="H58" s="116">
        <v>7</v>
      </c>
      <c r="I58" s="116">
        <v>2</v>
      </c>
    </row>
    <row r="59" spans="1:9" s="117" customFormat="1" ht="28.5" customHeight="1">
      <c r="A59" s="114">
        <v>36</v>
      </c>
      <c r="B59" s="64" t="s">
        <v>206</v>
      </c>
      <c r="C59" s="64" t="s">
        <v>158</v>
      </c>
      <c r="D59" s="135" t="s">
        <v>209</v>
      </c>
      <c r="E59" s="64" t="s">
        <v>207</v>
      </c>
      <c r="F59" s="64">
        <v>45</v>
      </c>
      <c r="G59" s="137">
        <v>13</v>
      </c>
      <c r="H59" s="116">
        <v>7</v>
      </c>
      <c r="I59" s="116">
        <v>3</v>
      </c>
    </row>
    <row r="60" spans="1:9" s="117" customFormat="1" ht="28.5" customHeight="1">
      <c r="A60" s="114">
        <v>18</v>
      </c>
      <c r="B60" s="64" t="s">
        <v>206</v>
      </c>
      <c r="C60" s="64" t="s">
        <v>158</v>
      </c>
      <c r="D60" s="62" t="s">
        <v>210</v>
      </c>
      <c r="E60" s="64" t="s">
        <v>207</v>
      </c>
      <c r="F60" s="64">
        <v>30</v>
      </c>
      <c r="G60" s="115">
        <v>9</v>
      </c>
      <c r="H60" s="116">
        <v>7</v>
      </c>
      <c r="I60" s="116">
        <v>4</v>
      </c>
    </row>
    <row r="61" spans="1:9" s="117" customFormat="1" ht="28.5" customHeight="1">
      <c r="A61" s="114">
        <v>17</v>
      </c>
      <c r="B61" s="64" t="s">
        <v>206</v>
      </c>
      <c r="C61" s="64" t="s">
        <v>158</v>
      </c>
      <c r="D61" s="62" t="s">
        <v>211</v>
      </c>
      <c r="E61" s="64" t="s">
        <v>207</v>
      </c>
      <c r="F61" s="64">
        <v>30</v>
      </c>
      <c r="G61" s="115">
        <v>13</v>
      </c>
      <c r="H61" s="116">
        <v>7</v>
      </c>
      <c r="I61" s="116">
        <v>5</v>
      </c>
    </row>
    <row r="62" spans="1:9" s="117" customFormat="1" ht="28.5" customHeight="1">
      <c r="A62" s="114">
        <v>114</v>
      </c>
      <c r="B62" s="64" t="s">
        <v>206</v>
      </c>
      <c r="C62" s="64" t="s">
        <v>158</v>
      </c>
      <c r="D62" s="62" t="s">
        <v>212</v>
      </c>
      <c r="E62" s="64" t="s">
        <v>207</v>
      </c>
      <c r="F62" s="64">
        <v>26</v>
      </c>
      <c r="G62" s="115">
        <v>16</v>
      </c>
      <c r="H62" s="116">
        <v>7</v>
      </c>
      <c r="I62" s="116">
        <v>6</v>
      </c>
    </row>
    <row r="63" spans="1:9" s="117" customFormat="1" ht="28.5" customHeight="1">
      <c r="A63" s="114">
        <v>24</v>
      </c>
      <c r="B63" s="64" t="s">
        <v>206</v>
      </c>
      <c r="C63" s="64" t="s">
        <v>158</v>
      </c>
      <c r="D63" s="62" t="s">
        <v>213</v>
      </c>
      <c r="E63" s="64" t="s">
        <v>207</v>
      </c>
      <c r="F63" s="64">
        <v>22</v>
      </c>
      <c r="G63" s="115">
        <v>16</v>
      </c>
      <c r="H63" s="116">
        <v>7</v>
      </c>
      <c r="I63" s="116">
        <v>7</v>
      </c>
    </row>
    <row r="64" spans="1:9" s="117" customFormat="1" ht="28.5" customHeight="1">
      <c r="A64" s="114">
        <v>39</v>
      </c>
      <c r="B64" s="64" t="s">
        <v>206</v>
      </c>
      <c r="C64" s="64" t="s">
        <v>158</v>
      </c>
      <c r="D64" s="62" t="s">
        <v>214</v>
      </c>
      <c r="E64" s="64" t="s">
        <v>207</v>
      </c>
      <c r="F64" s="64">
        <v>18</v>
      </c>
      <c r="G64" s="115">
        <v>16</v>
      </c>
      <c r="H64" s="116">
        <v>7</v>
      </c>
      <c r="I64" s="116">
        <v>8</v>
      </c>
    </row>
    <row r="65" spans="1:9" s="117" customFormat="1" ht="28.5" customHeight="1">
      <c r="A65" s="114">
        <v>95</v>
      </c>
      <c r="B65" s="64" t="s">
        <v>206</v>
      </c>
      <c r="C65" s="64" t="s">
        <v>170</v>
      </c>
      <c r="D65" s="62" t="s">
        <v>215</v>
      </c>
      <c r="E65" s="64" t="s">
        <v>207</v>
      </c>
      <c r="F65" s="64">
        <v>48</v>
      </c>
      <c r="G65" s="115">
        <v>22</v>
      </c>
      <c r="H65" s="116">
        <v>8</v>
      </c>
      <c r="I65" s="116">
        <v>1</v>
      </c>
    </row>
    <row r="66" spans="1:9" s="117" customFormat="1" ht="28.5" customHeight="1">
      <c r="A66" s="114">
        <v>96</v>
      </c>
      <c r="B66" s="64" t="s">
        <v>206</v>
      </c>
      <c r="C66" s="64" t="s">
        <v>170</v>
      </c>
      <c r="D66" s="62" t="s">
        <v>216</v>
      </c>
      <c r="E66" s="64" t="s">
        <v>207</v>
      </c>
      <c r="F66" s="64">
        <v>24</v>
      </c>
      <c r="G66" s="115">
        <v>12</v>
      </c>
      <c r="H66" s="116">
        <v>8</v>
      </c>
      <c r="I66" s="116">
        <v>2</v>
      </c>
    </row>
    <row r="67" spans="1:9" s="117" customFormat="1" ht="28.5" customHeight="1">
      <c r="A67" s="114">
        <v>97</v>
      </c>
      <c r="B67" s="64" t="s">
        <v>206</v>
      </c>
      <c r="C67" s="64" t="s">
        <v>170</v>
      </c>
      <c r="D67" s="62" t="s">
        <v>217</v>
      </c>
      <c r="E67" s="64" t="s">
        <v>207</v>
      </c>
      <c r="F67" s="64">
        <v>14</v>
      </c>
      <c r="G67" s="115">
        <v>12</v>
      </c>
      <c r="H67" s="116">
        <v>8</v>
      </c>
      <c r="I67" s="116">
        <v>3</v>
      </c>
    </row>
    <row r="68" spans="1:9" s="117" customFormat="1" ht="28.5" customHeight="1">
      <c r="A68" s="114">
        <v>116</v>
      </c>
      <c r="B68" s="64" t="s">
        <v>206</v>
      </c>
      <c r="C68" s="64" t="s">
        <v>170</v>
      </c>
      <c r="D68" s="62" t="s">
        <v>218</v>
      </c>
      <c r="E68" s="64" t="s">
        <v>207</v>
      </c>
      <c r="F68" s="64">
        <v>18</v>
      </c>
      <c r="G68" s="115">
        <v>20</v>
      </c>
      <c r="H68" s="116">
        <v>8</v>
      </c>
      <c r="I68" s="116">
        <v>4</v>
      </c>
    </row>
    <row r="69" spans="1:9" s="117" customFormat="1" ht="28.5" customHeight="1">
      <c r="A69" s="114">
        <v>33</v>
      </c>
      <c r="B69" s="64" t="s">
        <v>206</v>
      </c>
      <c r="C69" s="64" t="s">
        <v>219</v>
      </c>
      <c r="D69" s="62" t="s">
        <v>220</v>
      </c>
      <c r="E69" s="64" t="s">
        <v>207</v>
      </c>
      <c r="F69" s="64">
        <v>20</v>
      </c>
      <c r="G69" s="115">
        <v>21</v>
      </c>
      <c r="H69" s="116">
        <v>8</v>
      </c>
      <c r="I69" s="116">
        <v>5</v>
      </c>
    </row>
    <row r="70" spans="1:9" s="117" customFormat="1" ht="28.5" customHeight="1">
      <c r="A70" s="114">
        <v>94</v>
      </c>
      <c r="B70" s="64" t="s">
        <v>206</v>
      </c>
      <c r="C70" s="64" t="s">
        <v>219</v>
      </c>
      <c r="D70" s="62" t="s">
        <v>221</v>
      </c>
      <c r="E70" s="64" t="s">
        <v>207</v>
      </c>
      <c r="F70" s="119">
        <v>30</v>
      </c>
      <c r="G70" s="115">
        <v>23</v>
      </c>
      <c r="H70" s="116">
        <v>9</v>
      </c>
      <c r="I70" s="116">
        <v>1</v>
      </c>
    </row>
    <row r="71" spans="1:9" s="117" customFormat="1" ht="28.5" customHeight="1">
      <c r="A71" s="114">
        <v>115</v>
      </c>
      <c r="B71" s="64" t="s">
        <v>206</v>
      </c>
      <c r="C71" s="64" t="s">
        <v>219</v>
      </c>
      <c r="D71" s="62" t="s">
        <v>222</v>
      </c>
      <c r="E71" s="64" t="s">
        <v>207</v>
      </c>
      <c r="F71" s="119">
        <v>20</v>
      </c>
      <c r="G71" s="115">
        <v>24</v>
      </c>
      <c r="H71" s="116">
        <v>9</v>
      </c>
      <c r="I71" s="116">
        <v>2</v>
      </c>
    </row>
    <row r="72" spans="1:9" s="117" customFormat="1" ht="28.5" customHeight="1">
      <c r="A72" s="114">
        <v>15</v>
      </c>
      <c r="B72" s="64" t="s">
        <v>206</v>
      </c>
      <c r="C72" s="110" t="s">
        <v>181</v>
      </c>
      <c r="D72" s="135" t="s">
        <v>260</v>
      </c>
      <c r="E72" s="64" t="s">
        <v>207</v>
      </c>
      <c r="F72" s="119">
        <v>30</v>
      </c>
      <c r="G72" s="115">
        <v>10</v>
      </c>
      <c r="H72" s="116">
        <v>9</v>
      </c>
      <c r="I72" s="116">
        <v>3</v>
      </c>
    </row>
    <row r="73" spans="1:9" s="117" customFormat="1" ht="28.5" customHeight="1">
      <c r="A73" s="114">
        <v>16</v>
      </c>
      <c r="B73" s="64" t="s">
        <v>206</v>
      </c>
      <c r="C73" s="110" t="s">
        <v>181</v>
      </c>
      <c r="D73" s="62" t="s">
        <v>223</v>
      </c>
      <c r="E73" s="64" t="s">
        <v>207</v>
      </c>
      <c r="F73" s="119">
        <v>24</v>
      </c>
      <c r="G73" s="115">
        <v>10</v>
      </c>
      <c r="H73" s="116">
        <v>9</v>
      </c>
      <c r="I73" s="116">
        <v>4</v>
      </c>
    </row>
    <row r="74" spans="1:9" s="117" customFormat="1" ht="28.5" customHeight="1">
      <c r="A74" s="114">
        <v>86</v>
      </c>
      <c r="B74" s="64" t="s">
        <v>206</v>
      </c>
      <c r="C74" s="110" t="s">
        <v>181</v>
      </c>
      <c r="D74" s="135" t="s">
        <v>261</v>
      </c>
      <c r="E74" s="64" t="s">
        <v>207</v>
      </c>
      <c r="F74" s="119">
        <v>30</v>
      </c>
      <c r="G74" s="115">
        <v>13</v>
      </c>
      <c r="H74" s="116">
        <v>9</v>
      </c>
      <c r="I74" s="116">
        <v>5</v>
      </c>
    </row>
    <row r="75" spans="1:9" s="117" customFormat="1" ht="28.5" customHeight="1">
      <c r="A75" s="114">
        <v>87</v>
      </c>
      <c r="B75" s="64" t="s">
        <v>206</v>
      </c>
      <c r="C75" s="110" t="s">
        <v>181</v>
      </c>
      <c r="D75" s="135" t="s">
        <v>262</v>
      </c>
      <c r="E75" s="64" t="s">
        <v>207</v>
      </c>
      <c r="F75" s="119">
        <v>30</v>
      </c>
      <c r="G75" s="115">
        <v>20</v>
      </c>
      <c r="H75" s="116">
        <v>9</v>
      </c>
      <c r="I75" s="116">
        <v>6</v>
      </c>
    </row>
    <row r="76" spans="1:9" s="117" customFormat="1" ht="28.5" customHeight="1">
      <c r="A76" s="114">
        <v>21</v>
      </c>
      <c r="B76" s="64" t="s">
        <v>206</v>
      </c>
      <c r="C76" s="64" t="s">
        <v>224</v>
      </c>
      <c r="D76" s="135" t="s">
        <v>225</v>
      </c>
      <c r="E76" s="64" t="s">
        <v>207</v>
      </c>
      <c r="F76" s="64">
        <v>28</v>
      </c>
      <c r="G76" s="137">
        <v>28</v>
      </c>
      <c r="H76" s="116">
        <v>9</v>
      </c>
      <c r="I76" s="116">
        <v>7</v>
      </c>
    </row>
    <row r="77" spans="1:9" s="117" customFormat="1" ht="28.5" customHeight="1">
      <c r="A77" s="114">
        <v>49</v>
      </c>
      <c r="B77" s="64" t="s">
        <v>206</v>
      </c>
      <c r="C77" s="64" t="s">
        <v>158</v>
      </c>
      <c r="D77" s="135" t="s">
        <v>226</v>
      </c>
      <c r="E77" s="64" t="s">
        <v>207</v>
      </c>
      <c r="F77" s="64">
        <v>46</v>
      </c>
      <c r="G77" s="137">
        <v>14</v>
      </c>
      <c r="H77" s="116">
        <v>10</v>
      </c>
      <c r="I77" s="116">
        <v>1</v>
      </c>
    </row>
    <row r="78" spans="1:9" s="117" customFormat="1" ht="28.5" customHeight="1">
      <c r="A78" s="114">
        <v>50</v>
      </c>
      <c r="B78" s="64" t="s">
        <v>206</v>
      </c>
      <c r="C78" s="64" t="s">
        <v>158</v>
      </c>
      <c r="D78" s="135" t="s">
        <v>227</v>
      </c>
      <c r="E78" s="64" t="s">
        <v>207</v>
      </c>
      <c r="F78" s="64">
        <v>36</v>
      </c>
      <c r="G78" s="137">
        <v>14</v>
      </c>
      <c r="H78" s="116">
        <v>10</v>
      </c>
      <c r="I78" s="116">
        <v>2</v>
      </c>
    </row>
    <row r="79" spans="1:9" s="117" customFormat="1" ht="28.5" customHeight="1">
      <c r="A79" s="114">
        <v>120</v>
      </c>
      <c r="B79" s="64" t="s">
        <v>206</v>
      </c>
      <c r="C79" s="64" t="s">
        <v>170</v>
      </c>
      <c r="D79" s="62" t="s">
        <v>228</v>
      </c>
      <c r="E79" s="64" t="s">
        <v>207</v>
      </c>
      <c r="F79" s="119">
        <v>20</v>
      </c>
      <c r="G79" s="115">
        <v>11</v>
      </c>
      <c r="H79" s="116">
        <v>10</v>
      </c>
      <c r="I79" s="116">
        <v>3</v>
      </c>
    </row>
    <row r="80" spans="1:9" s="117" customFormat="1" ht="28.5" customHeight="1">
      <c r="A80" s="114">
        <v>34</v>
      </c>
      <c r="B80" s="64" t="s">
        <v>206</v>
      </c>
      <c r="C80" s="64" t="s">
        <v>170</v>
      </c>
      <c r="D80" s="62" t="s">
        <v>229</v>
      </c>
      <c r="E80" s="64" t="s">
        <v>207</v>
      </c>
      <c r="F80" s="64">
        <v>36</v>
      </c>
      <c r="G80" s="115">
        <v>13</v>
      </c>
      <c r="H80" s="116">
        <v>10</v>
      </c>
      <c r="I80" s="116">
        <v>4</v>
      </c>
    </row>
    <row r="81" spans="1:9" s="117" customFormat="1" ht="28.5" customHeight="1">
      <c r="A81" s="114">
        <v>98</v>
      </c>
      <c r="B81" s="64" t="s">
        <v>206</v>
      </c>
      <c r="C81" s="64" t="s">
        <v>170</v>
      </c>
      <c r="D81" s="62" t="s">
        <v>230</v>
      </c>
      <c r="E81" s="64" t="s">
        <v>207</v>
      </c>
      <c r="F81" s="119">
        <v>16</v>
      </c>
      <c r="G81" s="115">
        <v>13</v>
      </c>
      <c r="H81" s="116">
        <v>10</v>
      </c>
      <c r="I81" s="116">
        <v>5</v>
      </c>
    </row>
    <row r="82" spans="1:9" s="117" customFormat="1" ht="28.5" customHeight="1">
      <c r="A82" s="114">
        <v>121</v>
      </c>
      <c r="B82" s="64" t="s">
        <v>206</v>
      </c>
      <c r="C82" s="64" t="s">
        <v>170</v>
      </c>
      <c r="D82" s="135" t="s">
        <v>231</v>
      </c>
      <c r="E82" s="64" t="s">
        <v>207</v>
      </c>
      <c r="F82" s="136">
        <v>18</v>
      </c>
      <c r="G82" s="115">
        <v>17</v>
      </c>
      <c r="H82" s="116">
        <v>10</v>
      </c>
      <c r="I82" s="116">
        <v>6</v>
      </c>
    </row>
    <row r="83" spans="1:9" s="117" customFormat="1" ht="28.5" customHeight="1">
      <c r="A83" s="114">
        <v>122</v>
      </c>
      <c r="B83" s="64" t="s">
        <v>206</v>
      </c>
      <c r="C83" s="64" t="s">
        <v>170</v>
      </c>
      <c r="D83" s="135" t="s">
        <v>232</v>
      </c>
      <c r="E83" s="64" t="s">
        <v>207</v>
      </c>
      <c r="F83" s="136">
        <v>14</v>
      </c>
      <c r="G83" s="115">
        <v>17</v>
      </c>
      <c r="H83" s="116">
        <v>10</v>
      </c>
      <c r="I83" s="116">
        <v>7</v>
      </c>
    </row>
    <row r="84" spans="1:9" s="117" customFormat="1" ht="28.5" customHeight="1">
      <c r="A84" s="114">
        <v>91</v>
      </c>
      <c r="B84" s="64" t="s">
        <v>206</v>
      </c>
      <c r="C84" s="64" t="s">
        <v>158</v>
      </c>
      <c r="D84" s="62" t="s">
        <v>233</v>
      </c>
      <c r="E84" s="64" t="s">
        <v>207</v>
      </c>
      <c r="F84" s="64">
        <v>30</v>
      </c>
      <c r="G84" s="115">
        <v>7</v>
      </c>
      <c r="H84" s="116">
        <v>11</v>
      </c>
      <c r="I84" s="116">
        <v>1</v>
      </c>
    </row>
    <row r="85" spans="1:9" s="117" customFormat="1" ht="28.5" customHeight="1">
      <c r="A85" s="114">
        <v>92</v>
      </c>
      <c r="B85" s="64" t="s">
        <v>206</v>
      </c>
      <c r="C85" s="64" t="s">
        <v>158</v>
      </c>
      <c r="D85" s="62" t="s">
        <v>234</v>
      </c>
      <c r="E85" s="64" t="s">
        <v>207</v>
      </c>
      <c r="F85" s="64">
        <v>28</v>
      </c>
      <c r="G85" s="115">
        <v>7</v>
      </c>
      <c r="H85" s="116">
        <v>11</v>
      </c>
      <c r="I85" s="116">
        <v>2</v>
      </c>
    </row>
    <row r="86" spans="1:9" s="117" customFormat="1" ht="28.5" customHeight="1">
      <c r="A86" s="114">
        <v>46</v>
      </c>
      <c r="B86" s="64" t="s">
        <v>206</v>
      </c>
      <c r="C86" s="64" t="s">
        <v>158</v>
      </c>
      <c r="D86" s="62" t="s">
        <v>235</v>
      </c>
      <c r="E86" s="64" t="s">
        <v>207</v>
      </c>
      <c r="F86" s="64">
        <v>24</v>
      </c>
      <c r="G86" s="115">
        <v>7</v>
      </c>
      <c r="H86" s="116">
        <v>11</v>
      </c>
      <c r="I86" s="116">
        <v>3</v>
      </c>
    </row>
    <row r="87" spans="1:9" s="117" customFormat="1" ht="28.5" customHeight="1">
      <c r="A87" s="114">
        <v>93</v>
      </c>
      <c r="B87" s="64" t="s">
        <v>206</v>
      </c>
      <c r="C87" s="64" t="s">
        <v>158</v>
      </c>
      <c r="D87" s="62" t="s">
        <v>236</v>
      </c>
      <c r="E87" s="64" t="s">
        <v>207</v>
      </c>
      <c r="F87" s="64">
        <v>22</v>
      </c>
      <c r="G87" s="115">
        <v>7</v>
      </c>
      <c r="H87" s="116">
        <v>11</v>
      </c>
      <c r="I87" s="116">
        <v>4</v>
      </c>
    </row>
    <row r="88" spans="1:9" s="117" customFormat="1" ht="28.5" customHeight="1">
      <c r="A88" s="114">
        <v>44</v>
      </c>
      <c r="B88" s="64" t="s">
        <v>206</v>
      </c>
      <c r="C88" s="64" t="s">
        <v>170</v>
      </c>
      <c r="D88" s="62" t="s">
        <v>237</v>
      </c>
      <c r="E88" s="64" t="s">
        <v>207</v>
      </c>
      <c r="F88" s="119">
        <v>16</v>
      </c>
      <c r="G88" s="115">
        <v>8</v>
      </c>
      <c r="H88" s="116">
        <v>11</v>
      </c>
      <c r="I88" s="116">
        <v>5</v>
      </c>
    </row>
    <row r="89" spans="1:9" s="117" customFormat="1" ht="28.5" customHeight="1">
      <c r="A89" s="114">
        <v>99</v>
      </c>
      <c r="B89" s="64" t="s">
        <v>206</v>
      </c>
      <c r="C89" s="64" t="s">
        <v>170</v>
      </c>
      <c r="D89" s="62" t="s">
        <v>238</v>
      </c>
      <c r="E89" s="64" t="s">
        <v>207</v>
      </c>
      <c r="F89" s="119">
        <v>20</v>
      </c>
      <c r="G89" s="115">
        <v>8</v>
      </c>
      <c r="H89" s="116">
        <v>11</v>
      </c>
      <c r="I89" s="116">
        <v>6</v>
      </c>
    </row>
    <row r="90" spans="1:9" s="117" customFormat="1" ht="28.5" customHeight="1">
      <c r="A90" s="114">
        <v>45</v>
      </c>
      <c r="B90" s="64" t="s">
        <v>206</v>
      </c>
      <c r="C90" s="64" t="s">
        <v>170</v>
      </c>
      <c r="D90" s="62" t="s">
        <v>239</v>
      </c>
      <c r="E90" s="64" t="s">
        <v>207</v>
      </c>
      <c r="F90" s="119">
        <v>16</v>
      </c>
      <c r="G90" s="115">
        <v>8</v>
      </c>
      <c r="H90" s="116">
        <v>11</v>
      </c>
      <c r="I90" s="116">
        <v>7</v>
      </c>
    </row>
    <row r="91" spans="1:9" s="117" customFormat="1" ht="28.5" customHeight="1">
      <c r="A91" s="114">
        <v>100</v>
      </c>
      <c r="B91" s="64" t="s">
        <v>206</v>
      </c>
      <c r="C91" s="64" t="s">
        <v>170</v>
      </c>
      <c r="D91" s="62" t="s">
        <v>240</v>
      </c>
      <c r="E91" s="64" t="s">
        <v>207</v>
      </c>
      <c r="F91" s="119">
        <v>14</v>
      </c>
      <c r="G91" s="115">
        <v>8</v>
      </c>
      <c r="H91" s="116">
        <v>11</v>
      </c>
      <c r="I91" s="116">
        <v>8</v>
      </c>
    </row>
    <row r="92" spans="1:9" s="117" customFormat="1" ht="28.5" customHeight="1">
      <c r="A92" s="114">
        <v>25</v>
      </c>
      <c r="B92" s="120" t="s">
        <v>241</v>
      </c>
      <c r="C92" s="64" t="s">
        <v>158</v>
      </c>
      <c r="D92" s="62" t="s">
        <v>242</v>
      </c>
      <c r="E92" s="64" t="s">
        <v>75</v>
      </c>
      <c r="F92" s="64">
        <v>1</v>
      </c>
      <c r="G92" s="115">
        <v>24</v>
      </c>
      <c r="H92" s="116">
        <v>12</v>
      </c>
      <c r="I92" s="116">
        <v>1</v>
      </c>
    </row>
    <row r="93" spans="1:9" s="117" customFormat="1" ht="28.5" customHeight="1">
      <c r="A93" s="114">
        <v>26</v>
      </c>
      <c r="B93" s="120" t="s">
        <v>241</v>
      </c>
      <c r="C93" s="64" t="s">
        <v>158</v>
      </c>
      <c r="D93" s="62" t="s">
        <v>242</v>
      </c>
      <c r="E93" s="64" t="s">
        <v>243</v>
      </c>
      <c r="F93" s="64">
        <v>1</v>
      </c>
      <c r="G93" s="115">
        <v>24</v>
      </c>
      <c r="H93" s="116">
        <v>12</v>
      </c>
      <c r="I93" s="116">
        <v>2</v>
      </c>
    </row>
    <row r="94" spans="1:9" s="117" customFormat="1" ht="28.5" customHeight="1">
      <c r="A94" s="114">
        <v>27</v>
      </c>
      <c r="B94" s="120" t="s">
        <v>241</v>
      </c>
      <c r="C94" s="64" t="s">
        <v>158</v>
      </c>
      <c r="D94" s="62" t="s">
        <v>242</v>
      </c>
      <c r="E94" s="64" t="s">
        <v>244</v>
      </c>
      <c r="F94" s="64">
        <v>1</v>
      </c>
      <c r="G94" s="115">
        <v>24</v>
      </c>
      <c r="H94" s="116">
        <v>12</v>
      </c>
      <c r="I94" s="116">
        <v>3</v>
      </c>
    </row>
    <row r="95" spans="1:9" s="117" customFormat="1" ht="28.5" customHeight="1">
      <c r="A95" s="114">
        <v>28</v>
      </c>
      <c r="B95" s="120" t="s">
        <v>241</v>
      </c>
      <c r="C95" s="64" t="s">
        <v>158</v>
      </c>
      <c r="D95" s="62" t="s">
        <v>245</v>
      </c>
      <c r="E95" s="64" t="s">
        <v>75</v>
      </c>
      <c r="F95" s="64">
        <v>1</v>
      </c>
      <c r="G95" s="115">
        <v>24</v>
      </c>
      <c r="H95" s="116">
        <v>12</v>
      </c>
      <c r="I95" s="116">
        <v>4</v>
      </c>
    </row>
    <row r="96" spans="1:9" s="117" customFormat="1" ht="28.5" customHeight="1">
      <c r="A96" s="114">
        <v>29</v>
      </c>
      <c r="B96" s="120" t="s">
        <v>241</v>
      </c>
      <c r="C96" s="64" t="s">
        <v>158</v>
      </c>
      <c r="D96" s="62" t="s">
        <v>245</v>
      </c>
      <c r="E96" s="64" t="s">
        <v>243</v>
      </c>
      <c r="F96" s="64">
        <v>1</v>
      </c>
      <c r="G96" s="115">
        <v>24</v>
      </c>
      <c r="H96" s="116">
        <v>12</v>
      </c>
      <c r="I96" s="116">
        <v>5</v>
      </c>
    </row>
    <row r="97" spans="1:9" s="117" customFormat="1" ht="28.5" customHeight="1">
      <c r="A97" s="114">
        <v>30</v>
      </c>
      <c r="B97" s="120" t="s">
        <v>241</v>
      </c>
      <c r="C97" s="64" t="s">
        <v>158</v>
      </c>
      <c r="D97" s="62" t="s">
        <v>245</v>
      </c>
      <c r="E97" s="64" t="s">
        <v>244</v>
      </c>
      <c r="F97" s="64">
        <v>1</v>
      </c>
      <c r="G97" s="115">
        <v>24</v>
      </c>
      <c r="H97" s="116">
        <v>12</v>
      </c>
      <c r="I97" s="116">
        <v>6</v>
      </c>
    </row>
    <row r="98" spans="1:9" s="117" customFormat="1" ht="28.5" customHeight="1">
      <c r="A98" s="114">
        <v>108</v>
      </c>
      <c r="B98" s="64" t="s">
        <v>246</v>
      </c>
      <c r="C98" s="110" t="s">
        <v>158</v>
      </c>
      <c r="D98" s="62" t="s">
        <v>247</v>
      </c>
      <c r="E98" s="64" t="s">
        <v>207</v>
      </c>
      <c r="F98" s="64">
        <v>50</v>
      </c>
      <c r="G98" s="115">
        <v>18</v>
      </c>
      <c r="H98" s="116">
        <v>12</v>
      </c>
      <c r="I98" s="116">
        <v>7</v>
      </c>
    </row>
    <row r="99" spans="1:9" s="117" customFormat="1" ht="28.5" customHeight="1">
      <c r="A99" s="114">
        <v>109</v>
      </c>
      <c r="B99" s="64" t="s">
        <v>246</v>
      </c>
      <c r="C99" s="110" t="s">
        <v>158</v>
      </c>
      <c r="D99" s="62" t="s">
        <v>248</v>
      </c>
      <c r="E99" s="64" t="s">
        <v>207</v>
      </c>
      <c r="F99" s="64">
        <v>25</v>
      </c>
      <c r="G99" s="115">
        <v>23</v>
      </c>
      <c r="H99" s="116">
        <v>12</v>
      </c>
      <c r="I99" s="116">
        <v>8</v>
      </c>
    </row>
    <row r="100" spans="1:9" s="117" customFormat="1" ht="28.5" customHeight="1">
      <c r="A100" s="114">
        <v>105</v>
      </c>
      <c r="B100" s="64" t="s">
        <v>246</v>
      </c>
      <c r="C100" s="110" t="s">
        <v>181</v>
      </c>
      <c r="D100" s="121" t="s">
        <v>249</v>
      </c>
      <c r="E100" s="64" t="s">
        <v>207</v>
      </c>
      <c r="F100" s="64">
        <v>30</v>
      </c>
      <c r="G100" s="115">
        <v>13</v>
      </c>
      <c r="H100" s="116">
        <v>12</v>
      </c>
      <c r="I100" s="116">
        <v>9</v>
      </c>
    </row>
    <row r="101" spans="1:9" s="117" customFormat="1" ht="28.5" customHeight="1">
      <c r="A101" s="114">
        <v>101</v>
      </c>
      <c r="B101" s="64" t="s">
        <v>250</v>
      </c>
      <c r="C101" s="64" t="s">
        <v>191</v>
      </c>
      <c r="D101" s="62" t="s">
        <v>251</v>
      </c>
      <c r="E101" s="64" t="s">
        <v>207</v>
      </c>
      <c r="F101" s="64">
        <v>60</v>
      </c>
      <c r="G101" s="115">
        <v>4</v>
      </c>
      <c r="H101" s="116">
        <v>13</v>
      </c>
      <c r="I101" s="116">
        <v>1</v>
      </c>
    </row>
    <row r="102" spans="1:9" s="117" customFormat="1" ht="28.5" customHeight="1">
      <c r="A102" s="114">
        <v>51</v>
      </c>
      <c r="B102" s="64" t="s">
        <v>250</v>
      </c>
      <c r="C102" s="64" t="s">
        <v>191</v>
      </c>
      <c r="D102" s="62" t="s">
        <v>252</v>
      </c>
      <c r="E102" s="64" t="s">
        <v>207</v>
      </c>
      <c r="F102" s="64">
        <v>40</v>
      </c>
      <c r="G102" s="115">
        <v>3</v>
      </c>
      <c r="H102" s="116">
        <v>13</v>
      </c>
      <c r="I102" s="116">
        <v>2</v>
      </c>
    </row>
    <row r="103" spans="1:9" s="117" customFormat="1" ht="28.5" customHeight="1">
      <c r="A103" s="114">
        <v>102</v>
      </c>
      <c r="B103" s="64" t="s">
        <v>250</v>
      </c>
      <c r="C103" s="64" t="s">
        <v>191</v>
      </c>
      <c r="D103" s="62" t="s">
        <v>253</v>
      </c>
      <c r="E103" s="64" t="s">
        <v>207</v>
      </c>
      <c r="F103" s="64">
        <v>30</v>
      </c>
      <c r="G103" s="115">
        <v>4</v>
      </c>
      <c r="H103" s="116">
        <v>13</v>
      </c>
      <c r="I103" s="116">
        <v>3</v>
      </c>
    </row>
    <row r="104" spans="1:9" s="117" customFormat="1" ht="28.5" customHeight="1">
      <c r="A104" s="114">
        <v>103</v>
      </c>
      <c r="B104" s="64" t="s">
        <v>250</v>
      </c>
      <c r="C104" s="64" t="s">
        <v>170</v>
      </c>
      <c r="D104" s="62" t="s">
        <v>254</v>
      </c>
      <c r="E104" s="64" t="s">
        <v>207</v>
      </c>
      <c r="F104" s="64">
        <v>72</v>
      </c>
      <c r="G104" s="115">
        <v>4</v>
      </c>
      <c r="H104" s="116">
        <v>13</v>
      </c>
      <c r="I104" s="116">
        <v>4</v>
      </c>
    </row>
    <row r="105" spans="1:9" s="117" customFormat="1" ht="28.5" customHeight="1">
      <c r="A105" s="114">
        <v>104</v>
      </c>
      <c r="B105" s="64" t="s">
        <v>250</v>
      </c>
      <c r="C105" s="110" t="s">
        <v>181</v>
      </c>
      <c r="D105" s="62" t="s">
        <v>255</v>
      </c>
      <c r="E105" s="64" t="s">
        <v>207</v>
      </c>
      <c r="F105" s="64">
        <v>100</v>
      </c>
      <c r="G105" s="115">
        <v>4</v>
      </c>
      <c r="H105" s="116">
        <v>13</v>
      </c>
      <c r="I105" s="116">
        <v>5</v>
      </c>
    </row>
  </sheetData>
  <sheetProtection algorithmName="SHA-512" hashValue="kPEk4gooTJNI/b6jZKHaI1kHgP8hBkOXKlXljXpotS6ZX03taEQMhXuHPviuyaMUfSuf3kqcgRoo98zRFbs9zw==" saltValue="0DtcEOincXK4LsClOUwzcQ==" spinCount="100000" sheet="1" selectLockedCells="1"/>
  <phoneticPr fontId="3"/>
  <printOptions horizontalCentered="1"/>
  <pageMargins left="0.70866141732283472" right="0.51181102362204722" top="0.74803149606299213" bottom="0.55118110236220474"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（注文票）</vt:lpstr>
      <vt:lpstr>商品データ</vt:lpstr>
      <vt:lpstr>'（申請書）'!Print_Area</vt:lpstr>
      <vt:lpstr>'（注文票）'!Print_Area</vt:lpstr>
      <vt:lpstr>商品データ!Print_Area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2024-12-26T00:50:36Z</dcterms:created>
  <dcterms:modified xsi:type="dcterms:W3CDTF">2026-03-09T00:00:16Z</dcterms:modified>
</cp:coreProperties>
</file>