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高齢者福祉課\在宅ｻｰﾋﾞｽ係\おむつ\９．その他\HP更新\"/>
    </mc:Choice>
  </mc:AlternateContent>
  <xr:revisionPtr revIDLastSave="0" documentId="13_ncr:1_{8AEC1D8C-8009-4BAB-973A-DA87A082B294}" xr6:coauthVersionLast="47" xr6:coauthVersionMax="47" xr10:uidLastSave="{00000000-0000-0000-0000-000000000000}"/>
  <workbookProtection workbookAlgorithmName="SHA-512" workbookHashValue="EGBDP16/6Y43opdFaDykGzo3qOCCPrhnqsa3XC/nzMbwlrhHLM9CWFlYnKyjFeSjiDNScKiMOuCPQoP/j3YBWQ==" workbookSaltValue="q+wRGd9L8Zkr0+5/z2H6pA==" workbookSpinCount="100000" lockStructure="1"/>
  <bookViews>
    <workbookView xWindow="-120" yWindow="-120" windowWidth="19410" windowHeight="8850" tabRatio="791" activeTab="1" xr2:uid="{00000000-000D-0000-FFFF-FFFF00000000}"/>
  </bookViews>
  <sheets>
    <sheet name="商品変更用" sheetId="22" r:id="rId1"/>
    <sheet name="商品データ " sheetId="23" r:id="rId2"/>
  </sheets>
  <externalReferences>
    <externalReference r:id="rId3"/>
  </externalReferences>
  <definedNames>
    <definedName name="_xlnm._FilterDatabase" localSheetId="1" hidden="1">'商品データ '!$B$1:$G$1</definedName>
    <definedName name="_xlnm.Print_Area" localSheetId="1">'商品データ '!$A$1:$G$105</definedName>
    <definedName name="_xlnm.Print_Area" localSheetId="0">商品変更用!$A$4:$AI$34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2" l="1"/>
  <c r="D23" i="22"/>
  <c r="D24" i="22"/>
  <c r="D25" i="22"/>
  <c r="D26" i="22"/>
  <c r="D27" i="22"/>
  <c r="D28" i="22"/>
  <c r="O44" i="22"/>
  <c r="O46" i="22"/>
  <c r="P46" i="22" s="1"/>
  <c r="O45" i="22"/>
  <c r="O43" i="22"/>
  <c r="O42" i="22"/>
  <c r="P42" i="22" s="1"/>
  <c r="O41" i="22"/>
  <c r="P41" i="22" s="1"/>
  <c r="O40" i="22"/>
  <c r="O39" i="22"/>
  <c r="O38" i="22"/>
  <c r="AB29" i="22"/>
  <c r="Y28" i="22"/>
  <c r="AF28" i="22" s="1"/>
  <c r="V28" i="22"/>
  <c r="Y27" i="22"/>
  <c r="AF27" i="22" s="1"/>
  <c r="V27" i="22"/>
  <c r="Y26" i="22"/>
  <c r="AF26" i="22" s="1"/>
  <c r="V26" i="22"/>
  <c r="Y25" i="22"/>
  <c r="AF25" i="22" s="1"/>
  <c r="V25" i="22"/>
  <c r="Y24" i="22"/>
  <c r="AF24" i="22" s="1"/>
  <c r="V24" i="22"/>
  <c r="Y23" i="22"/>
  <c r="AF23" i="22" s="1"/>
  <c r="V23" i="22"/>
  <c r="Y22" i="22"/>
  <c r="AF22" i="22" s="1"/>
  <c r="V22" i="22"/>
  <c r="Y21" i="22"/>
  <c r="AF21" i="22" s="1"/>
  <c r="V21" i="22"/>
  <c r="D21" i="22"/>
  <c r="A6" i="22"/>
  <c r="AF29" i="22" l="1"/>
  <c r="O47" i="22" l="1"/>
  <c r="P44" i="22" s="1"/>
  <c r="AJ29" i="22"/>
  <c r="P47" i="22" l="1"/>
  <c r="P38" i="22"/>
  <c r="P45" i="22"/>
  <c r="P39" i="22"/>
  <c r="P40" i="22"/>
  <c r="P43" i="22"/>
  <c r="L36" i="22" l="1"/>
  <c r="Y2" i="22" s="1"/>
</calcChain>
</file>

<file path=xl/sharedStrings.xml><?xml version="1.0" encoding="utf-8"?>
<sst xmlns="http://schemas.openxmlformats.org/spreadsheetml/2006/main" count="513" uniqueCount="181">
  <si>
    <t>対象者</t>
    <rPh sb="0" eb="3">
      <t>タイショウシャ</t>
    </rPh>
    <phoneticPr fontId="4"/>
  </si>
  <si>
    <t>１袋点数</t>
    <rPh sb="1" eb="2">
      <t>フクロ</t>
    </rPh>
    <rPh sb="2" eb="4">
      <t>テンスウ</t>
    </rPh>
    <phoneticPr fontId="4"/>
  </si>
  <si>
    <t>注文袋数</t>
    <rPh sb="0" eb="2">
      <t>チュウモン</t>
    </rPh>
    <rPh sb="2" eb="3">
      <t>フクロ</t>
    </rPh>
    <rPh sb="3" eb="4">
      <t>スウ</t>
    </rPh>
    <phoneticPr fontId="4"/>
  </si>
  <si>
    <t>点数</t>
    <rPh sb="0" eb="2">
      <t>テンスウ</t>
    </rPh>
    <phoneticPr fontId="4"/>
  </si>
  <si>
    <t>合計</t>
    <rPh sb="0" eb="2">
      <t>ゴウケイ</t>
    </rPh>
    <phoneticPr fontId="4"/>
  </si>
  <si>
    <t>氏　　　　名</t>
    <rPh sb="0" eb="1">
      <t>シ</t>
    </rPh>
    <rPh sb="5" eb="6">
      <t>メイ</t>
    </rPh>
    <phoneticPr fontId="4"/>
  </si>
  <si>
    <t>ふりがな</t>
    <phoneticPr fontId="4"/>
  </si>
  <si>
    <t>住　　　　所
(おむつ使用者）</t>
    <rPh sb="0" eb="1">
      <t>ジュウ</t>
    </rPh>
    <rPh sb="5" eb="6">
      <t>ショ</t>
    </rPh>
    <rPh sb="11" eb="14">
      <t>シヨウシャ</t>
    </rPh>
    <phoneticPr fontId="4"/>
  </si>
  <si>
    <t>おむつ
認定番号</t>
    <rPh sb="4" eb="6">
      <t>ニンテイ</t>
    </rPh>
    <rPh sb="6" eb="8">
      <t>バンゴウ</t>
    </rPh>
    <phoneticPr fontId="4"/>
  </si>
  <si>
    <t>袋</t>
    <rPh sb="0" eb="1">
      <t>フクロ</t>
    </rPh>
    <phoneticPr fontId="4"/>
  </si>
  <si>
    <t>点</t>
    <rPh sb="0" eb="1">
      <t>テン</t>
    </rPh>
    <phoneticPr fontId="4"/>
  </si>
  <si>
    <t>識別番号</t>
    <rPh sb="0" eb="2">
      <t>シキベツ</t>
    </rPh>
    <rPh sb="2" eb="4">
      <t>バンゴウ</t>
    </rPh>
    <phoneticPr fontId="4"/>
  </si>
  <si>
    <t>商品名</t>
    <rPh sb="0" eb="3">
      <t>ショウヒンメイ</t>
    </rPh>
    <phoneticPr fontId="4"/>
  </si>
  <si>
    <t>サイズ</t>
    <phoneticPr fontId="4"/>
  </si>
  <si>
    <t>配　送　先</t>
    <rPh sb="0" eb="1">
      <t>クバ</t>
    </rPh>
    <rPh sb="2" eb="3">
      <t>ソウ</t>
    </rPh>
    <rPh sb="4" eb="5">
      <t>サキ</t>
    </rPh>
    <phoneticPr fontId="4"/>
  </si>
  <si>
    <t>◇◆◇◆◇注文票は、コピー等してお使いください。◇◆◇◆◇</t>
  </si>
  <si>
    <t>※区使用欄</t>
    <rPh sb="1" eb="2">
      <t>ク</t>
    </rPh>
    <rPh sb="2" eb="4">
      <t>シヨウ</t>
    </rPh>
    <rPh sb="4" eb="5">
      <t>ラン</t>
    </rPh>
    <phoneticPr fontId="4"/>
  </si>
  <si>
    <t>自己負担</t>
    <rPh sb="0" eb="2">
      <t>ジコ</t>
    </rPh>
    <rPh sb="2" eb="4">
      <t>フタン</t>
    </rPh>
    <phoneticPr fontId="4"/>
  </si>
  <si>
    <t>FAX　０３－５９５０－６２５３　　　TEL　０１２０－１５７－２９０</t>
    <phoneticPr fontId="4"/>
  </si>
  <si>
    <t>中央区</t>
    <rPh sb="0" eb="3">
      <t>チュウオウク</t>
    </rPh>
    <phoneticPr fontId="4"/>
  </si>
  <si>
    <t>本人
電話</t>
    <rPh sb="0" eb="2">
      <t>ホンニン</t>
    </rPh>
    <rPh sb="3" eb="5">
      <t>デンワ</t>
    </rPh>
    <phoneticPr fontId="4"/>
  </si>
  <si>
    <t>配送先
電話</t>
    <rPh sb="0" eb="3">
      <t>ハイソウサキ</t>
    </rPh>
    <rPh sb="4" eb="6">
      <t>デンワ</t>
    </rPh>
    <phoneticPr fontId="4"/>
  </si>
  <si>
    <t>〒</t>
  </si>
  <si>
    <t>※区内以外は、
別途配送料がかかります
（病院・有料老人ホーム等含む）</t>
  </si>
  <si>
    <t>口座振替
(自動引き落とし)
※ゆうちょ銀行のみ</t>
    <rPh sb="0" eb="2">
      <t>コウザ</t>
    </rPh>
    <rPh sb="2" eb="4">
      <t>フリカエ</t>
    </rPh>
    <rPh sb="6" eb="8">
      <t>ジドウ</t>
    </rPh>
    <rPh sb="8" eb="9">
      <t>ヒ</t>
    </rPh>
    <rPh sb="10" eb="11">
      <t>オ</t>
    </rPh>
    <rPh sb="20" eb="22">
      <t>ギンコウ</t>
    </rPh>
    <phoneticPr fontId="4"/>
  </si>
  <si>
    <t>※口座の登録完了までは代引き
　となります。
※初回の配達時に口座振替登録
　用紙を同封します。</t>
    <phoneticPr fontId="4"/>
  </si>
  <si>
    <t>　※特定の曜日・時間指定は不可（平日休日・午前午後の指定は可能）。
　※置き配・宅配BOXの利用には口座振替の登録が必要です。
　※天候や交通状況によっては希望に添えない場合がございます。</t>
    <rPh sb="21" eb="25">
      <t>ゴゼンゴゴ</t>
    </rPh>
    <rPh sb="26" eb="28">
      <t>シテイ</t>
    </rPh>
    <rPh sb="29" eb="31">
      <t>カノウ</t>
    </rPh>
    <phoneticPr fontId="4"/>
  </si>
  <si>
    <t>令和　　年度　　　月分新規</t>
    <rPh sb="0" eb="2">
      <t>レイワ</t>
    </rPh>
    <rPh sb="4" eb="6">
      <t>ネンド</t>
    </rPh>
    <rPh sb="6" eb="8">
      <t>ヘイネンド</t>
    </rPh>
    <rPh sb="9" eb="10">
      <t>ガツ</t>
    </rPh>
    <rPh sb="10" eb="11">
      <t>ブン</t>
    </rPh>
    <rPh sb="11" eb="13">
      <t>シンキ</t>
    </rPh>
    <phoneticPr fontId="4"/>
  </si>
  <si>
    <t>注文者
電話</t>
    <rPh sb="0" eb="3">
      <t>チュウモンシャ</t>
    </rPh>
    <rPh sb="4" eb="6">
      <t>デンワ</t>
    </rPh>
    <phoneticPr fontId="4"/>
  </si>
  <si>
    <t>注文者
氏名</t>
    <rPh sb="0" eb="3">
      <t>チュウモンシャ</t>
    </rPh>
    <rPh sb="4" eb="6">
      <t>シメイ</t>
    </rPh>
    <phoneticPr fontId="4"/>
  </si>
  <si>
    <r>
      <t xml:space="preserve">続柄
</t>
    </r>
    <r>
      <rPr>
        <sz val="10"/>
        <rFont val="HG丸ｺﾞｼｯｸM-PRO"/>
        <family val="3"/>
        <charset val="128"/>
      </rPr>
      <t>(または事業所名)</t>
    </r>
    <rPh sb="0" eb="2">
      <t>ツヅキガラ</t>
    </rPh>
    <rPh sb="7" eb="10">
      <t>ジギョウショ</t>
    </rPh>
    <rPh sb="10" eb="11">
      <t>メイ</t>
    </rPh>
    <phoneticPr fontId="4"/>
  </si>
  <si>
    <t>〒</t>
    <phoneticPr fontId="4"/>
  </si>
  <si>
    <t>商品変更・休止に関するお問い合わせ：白十字販売株式会社　おむつ相談係　</t>
    <rPh sb="0" eb="2">
      <t>ショウヒン</t>
    </rPh>
    <rPh sb="2" eb="4">
      <t>ヘンコウ</t>
    </rPh>
    <rPh sb="5" eb="7">
      <t>キュウシ</t>
    </rPh>
    <rPh sb="8" eb="9">
      <t>カン</t>
    </rPh>
    <rPh sb="12" eb="13">
      <t>ト</t>
    </rPh>
    <rPh sb="14" eb="15">
      <t>ア</t>
    </rPh>
    <rPh sb="18" eb="21">
      <t>ハクジュウジ</t>
    </rPh>
    <rPh sb="21" eb="23">
      <t>ハンバイ</t>
    </rPh>
    <rPh sb="23" eb="27">
      <t>カブシキガイシャ</t>
    </rPh>
    <rPh sb="31" eb="33">
      <t>ソウダン</t>
    </rPh>
    <rPh sb="33" eb="34">
      <t>カカリ</t>
    </rPh>
    <phoneticPr fontId="4"/>
  </si>
  <si>
    <t>配達希望事項
（希望がある場合、以下の
注意事項をご確認いただき
ご記入ください。）</t>
    <rPh sb="0" eb="2">
      <t>ハイタツ</t>
    </rPh>
    <rPh sb="2" eb="4">
      <t>キボウ</t>
    </rPh>
    <rPh sb="4" eb="6">
      <t>ジコウ</t>
    </rPh>
    <rPh sb="8" eb="10">
      <t>キボウ</t>
    </rPh>
    <rPh sb="13" eb="15">
      <t>バアイ</t>
    </rPh>
    <rPh sb="16" eb="18">
      <t>イカ</t>
    </rPh>
    <rPh sb="20" eb="24">
      <t>チュウイジコウ</t>
    </rPh>
    <rPh sb="26" eb="28">
      <t>カクニン</t>
    </rPh>
    <rPh sb="34" eb="36">
      <t>キニュウ</t>
    </rPh>
    <phoneticPr fontId="4"/>
  </si>
  <si>
    <r>
      <t>◎以下の注意事項にご注意いただき、商品をお選びの上、ご記入ください。
　※今年度の「中央区高齢者紙おむつ等支給事業のご案内」から</t>
    </r>
    <r>
      <rPr>
        <b/>
        <u val="double"/>
        <sz val="18"/>
        <color rgb="FFFF0000"/>
        <rFont val="HG丸ｺﾞｼｯｸM-PRO"/>
        <family val="3"/>
        <charset val="128"/>
      </rPr>
      <t>40点以上</t>
    </r>
    <r>
      <rPr>
        <sz val="16"/>
        <rFont val="HG丸ｺﾞｼｯｸM-PRO"/>
        <family val="3"/>
        <charset val="128"/>
      </rPr>
      <t>で商品をお選びください。
　　なお、</t>
    </r>
    <r>
      <rPr>
        <u/>
        <sz val="16"/>
        <color rgb="FFFF0000"/>
        <rFont val="HG丸ｺﾞｼｯｸM-PRO"/>
        <family val="3"/>
        <charset val="128"/>
      </rPr>
      <t>７0点を超えて</t>
    </r>
    <r>
      <rPr>
        <u/>
        <sz val="16"/>
        <rFont val="HG丸ｺﾞｼｯｸM-PRO"/>
        <family val="3"/>
        <charset val="128"/>
      </rPr>
      <t>ご注文した場合、超過分は自己負担</t>
    </r>
    <r>
      <rPr>
        <sz val="16"/>
        <rFont val="HG丸ｺﾞｼｯｸM-PRO"/>
        <family val="3"/>
        <charset val="128"/>
      </rPr>
      <t>になります。
　※３か月以上「保管期間切れ」や「受取拒否」が続く場合、配達を休止させていただく場合があります。
　　また、おむつ等が</t>
    </r>
    <r>
      <rPr>
        <u/>
        <sz val="16"/>
        <color rgb="FFFF0000"/>
        <rFont val="HG丸ｺﾞｼｯｸM-PRO"/>
        <family val="3"/>
        <charset val="128"/>
      </rPr>
      <t>不要</t>
    </r>
    <r>
      <rPr>
        <sz val="16"/>
        <rFont val="HG丸ｺﾞｼｯｸM-PRO"/>
        <family val="3"/>
        <charset val="128"/>
      </rPr>
      <t>となったときや、</t>
    </r>
    <r>
      <rPr>
        <u/>
        <sz val="16"/>
        <color rgb="FFFF0000"/>
        <rFont val="HG丸ｺﾞｼｯｸM-PRO"/>
        <family val="3"/>
        <charset val="128"/>
      </rPr>
      <t>在庫過多</t>
    </r>
    <r>
      <rPr>
        <sz val="16"/>
        <rFont val="HG丸ｺﾞｼｯｸM-PRO"/>
        <family val="3"/>
        <charset val="128"/>
      </rPr>
      <t>の場合は</t>
    </r>
    <r>
      <rPr>
        <u/>
        <sz val="16"/>
        <color rgb="FFFF0000"/>
        <rFont val="HG丸ｺﾞｼｯｸM-PRO"/>
        <family val="3"/>
        <charset val="128"/>
      </rPr>
      <t>その旨ご連絡ください</t>
    </r>
    <r>
      <rPr>
        <sz val="16"/>
        <rFont val="HG丸ｺﾞｼｯｸM-PRO"/>
        <family val="3"/>
        <charset val="128"/>
      </rPr>
      <t>。</t>
    </r>
    <rPh sb="1" eb="3">
      <t>イカ</t>
    </rPh>
    <rPh sb="4" eb="8">
      <t>チュウイジコウ</t>
    </rPh>
    <rPh sb="10" eb="12">
      <t>チュウイ</t>
    </rPh>
    <rPh sb="17" eb="19">
      <t>ショウヒン</t>
    </rPh>
    <rPh sb="21" eb="22">
      <t>エラ</t>
    </rPh>
    <rPh sb="24" eb="25">
      <t>ウエ</t>
    </rPh>
    <rPh sb="27" eb="29">
      <t>キニュウ</t>
    </rPh>
    <rPh sb="37" eb="40">
      <t>コンネンド</t>
    </rPh>
    <rPh sb="42" eb="45">
      <t>チュウオウク</t>
    </rPh>
    <rPh sb="45" eb="48">
      <t>コウレイシャ</t>
    </rPh>
    <rPh sb="48" eb="49">
      <t>カミ</t>
    </rPh>
    <rPh sb="52" eb="53">
      <t>ナド</t>
    </rPh>
    <rPh sb="53" eb="55">
      <t>シキュウ</t>
    </rPh>
    <rPh sb="55" eb="57">
      <t>ジギョウ</t>
    </rPh>
    <rPh sb="59" eb="61">
      <t>アンナイ</t>
    </rPh>
    <rPh sb="66" eb="69">
      <t>テンイジョウ</t>
    </rPh>
    <rPh sb="70" eb="72">
      <t>ショウヒン</t>
    </rPh>
    <rPh sb="74" eb="75">
      <t>エラ</t>
    </rPh>
    <rPh sb="121" eb="122">
      <t>ゲツ</t>
    </rPh>
    <rPh sb="122" eb="124">
      <t>イジョウ</t>
    </rPh>
    <rPh sb="125" eb="130">
      <t>ホカンキカンギ</t>
    </rPh>
    <rPh sb="134" eb="135">
      <t>ウ</t>
    </rPh>
    <rPh sb="135" eb="136">
      <t>ト</t>
    </rPh>
    <rPh sb="136" eb="138">
      <t>キョヒ</t>
    </rPh>
    <rPh sb="140" eb="141">
      <t>ツヅ</t>
    </rPh>
    <rPh sb="142" eb="144">
      <t>バアイ</t>
    </rPh>
    <rPh sb="145" eb="147">
      <t>ハイタツ</t>
    </rPh>
    <rPh sb="148" eb="150">
      <t>キュウシ</t>
    </rPh>
    <rPh sb="157" eb="159">
      <t>バアイ</t>
    </rPh>
    <rPh sb="174" eb="175">
      <t>ナド</t>
    </rPh>
    <rPh sb="176" eb="178">
      <t>フヨウ</t>
    </rPh>
    <rPh sb="186" eb="188">
      <t>ザイコ</t>
    </rPh>
    <rPh sb="188" eb="190">
      <t>カタ</t>
    </rPh>
    <rPh sb="191" eb="193">
      <t>バアイ</t>
    </rPh>
    <rPh sb="196" eb="197">
      <t>ムネ</t>
    </rPh>
    <rPh sb="198" eb="200">
      <t>レンラク</t>
    </rPh>
    <phoneticPr fontId="4"/>
  </si>
  <si>
    <t>タイプ</t>
    <phoneticPr fontId="4"/>
  </si>
  <si>
    <t>メーカー</t>
    <phoneticPr fontId="4"/>
  </si>
  <si>
    <t>ｻｲｽﾞ</t>
    <phoneticPr fontId="4"/>
  </si>
  <si>
    <t>入数</t>
    <rPh sb="0" eb="1">
      <t>イ</t>
    </rPh>
    <phoneticPr fontId="4"/>
  </si>
  <si>
    <t>識別
番号</t>
    <rPh sb="0" eb="2">
      <t>シキベツ</t>
    </rPh>
    <rPh sb="3" eb="5">
      <t>バンゴウ</t>
    </rPh>
    <phoneticPr fontId="18"/>
  </si>
  <si>
    <t>頁</t>
    <rPh sb="0" eb="1">
      <t>ページ</t>
    </rPh>
    <phoneticPr fontId="18"/>
  </si>
  <si>
    <t>順</t>
    <rPh sb="0" eb="1">
      <t>ジュン</t>
    </rPh>
    <phoneticPr fontId="18"/>
  </si>
  <si>
    <t>パンツ型</t>
    <rPh sb="3" eb="4">
      <t>カタ</t>
    </rPh>
    <phoneticPr fontId="4"/>
  </si>
  <si>
    <t>白十字</t>
    <rPh sb="0" eb="3">
      <t>ハクジュウジ</t>
    </rPh>
    <phoneticPr fontId="4"/>
  </si>
  <si>
    <t>サルバ やわ楽パンツ</t>
  </si>
  <si>
    <t>S</t>
    <phoneticPr fontId="19"/>
  </si>
  <si>
    <t>M</t>
    <phoneticPr fontId="19"/>
  </si>
  <si>
    <t>L</t>
    <phoneticPr fontId="19"/>
  </si>
  <si>
    <t>LL</t>
    <phoneticPr fontId="19"/>
  </si>
  <si>
    <t>サルバ やわ楽パンツ安心うす型</t>
    <rPh sb="6" eb="7">
      <t>ラク</t>
    </rPh>
    <rPh sb="10" eb="12">
      <t>アンシン</t>
    </rPh>
    <rPh sb="14" eb="15">
      <t>ガタ</t>
    </rPh>
    <phoneticPr fontId="4"/>
  </si>
  <si>
    <t>M-L</t>
    <phoneticPr fontId="20"/>
  </si>
  <si>
    <t>L-LL</t>
    <phoneticPr fontId="20"/>
  </si>
  <si>
    <t>サルバ やわ楽パンツしっかり長時間</t>
    <rPh sb="6" eb="7">
      <t>ラク</t>
    </rPh>
    <rPh sb="14" eb="17">
      <t>チョウジカン</t>
    </rPh>
    <phoneticPr fontId="4"/>
  </si>
  <si>
    <t>M-L</t>
  </si>
  <si>
    <t>L-LL</t>
  </si>
  <si>
    <t>PUパンツタイプ</t>
    <phoneticPr fontId="4"/>
  </si>
  <si>
    <t>XL</t>
    <phoneticPr fontId="4"/>
  </si>
  <si>
    <t>ユニ・チャーム</t>
    <phoneticPr fontId="4"/>
  </si>
  <si>
    <t>ライフリー 超うす型下着感覚パンツ</t>
  </si>
  <si>
    <t>M</t>
  </si>
  <si>
    <t>L</t>
  </si>
  <si>
    <t>ライフリー うす型軽快パンツ</t>
  </si>
  <si>
    <t>S</t>
  </si>
  <si>
    <t>LL</t>
  </si>
  <si>
    <t>ライフリー リハビリパンツ</t>
  </si>
  <si>
    <t>Ｓ</t>
    <phoneticPr fontId="4"/>
  </si>
  <si>
    <t>Ｍ</t>
    <phoneticPr fontId="4"/>
  </si>
  <si>
    <t>Ｌ</t>
    <phoneticPr fontId="4"/>
  </si>
  <si>
    <t>ＬＬ</t>
    <phoneticPr fontId="4"/>
  </si>
  <si>
    <t>ライフリー パッドなしでも長時間安心パンツ</t>
  </si>
  <si>
    <t>S</t>
    <phoneticPr fontId="20"/>
  </si>
  <si>
    <t>LL</t>
    <phoneticPr fontId="18"/>
  </si>
  <si>
    <t>大王製紙</t>
    <rPh sb="0" eb="4">
      <t>ダイオウセイシ</t>
    </rPh>
    <phoneticPr fontId="20"/>
  </si>
  <si>
    <t>アテント Ｒケアうす型さらさらパンツ</t>
  </si>
  <si>
    <t>日本製紙
クレシア</t>
    <rPh sb="0" eb="2">
      <t>ニホン</t>
    </rPh>
    <rPh sb="2" eb="4">
      <t>セイシ</t>
    </rPh>
    <phoneticPr fontId="4"/>
  </si>
  <si>
    <t>肌ケアアクティ うす型パンツ消臭抗菌プラス</t>
    <rPh sb="0" eb="1">
      <t>ハダ</t>
    </rPh>
    <phoneticPr fontId="20"/>
  </si>
  <si>
    <t>アクティ におわないのは良いパンツレギュラー</t>
    <rPh sb="12" eb="13">
      <t>ヨ</t>
    </rPh>
    <phoneticPr fontId="4"/>
  </si>
  <si>
    <t>アクティ におわないのは良いパンツスーパー</t>
  </si>
  <si>
    <t>花王</t>
    <phoneticPr fontId="20"/>
  </si>
  <si>
    <t>リリーフ パンツタイプ上げ下げらくらくうす型パンツ</t>
    <rPh sb="11" eb="12">
      <t>ア</t>
    </rPh>
    <rPh sb="13" eb="14">
      <t>サ</t>
    </rPh>
    <phoneticPr fontId="4"/>
  </si>
  <si>
    <t>リリーフ パンツタイプ上げ下げらくらく長時間パンツ</t>
    <rPh sb="11" eb="12">
      <t>ア</t>
    </rPh>
    <rPh sb="13" eb="14">
      <t>サ</t>
    </rPh>
    <phoneticPr fontId="4"/>
  </si>
  <si>
    <t>光洋</t>
    <rPh sb="0" eb="1">
      <t>ヒカリ</t>
    </rPh>
    <rPh sb="1" eb="2">
      <t>ヨウ</t>
    </rPh>
    <phoneticPr fontId="18"/>
  </si>
  <si>
    <t>オンリーワンケア前後フリーパンツ</t>
    <rPh sb="8" eb="10">
      <t>ゼンゴ</t>
    </rPh>
    <phoneticPr fontId="4"/>
  </si>
  <si>
    <t>テープ型</t>
    <rPh sb="3" eb="4">
      <t>カタ</t>
    </rPh>
    <phoneticPr fontId="4"/>
  </si>
  <si>
    <t>白十字</t>
    <rPh sb="0" eb="1">
      <t>ハク</t>
    </rPh>
    <rPh sb="1" eb="3">
      <t>ジュウジ</t>
    </rPh>
    <phoneticPr fontId="4"/>
  </si>
  <si>
    <t>応援介護あて楽テープ止め</t>
    <phoneticPr fontId="20"/>
  </si>
  <si>
    <t>M</t>
    <phoneticPr fontId="20"/>
  </si>
  <si>
    <t>L</t>
    <phoneticPr fontId="20"/>
  </si>
  <si>
    <t>サルバ 安心Ｗフィット</t>
    <rPh sb="4" eb="6">
      <t>アンシン</t>
    </rPh>
    <phoneticPr fontId="4"/>
  </si>
  <si>
    <t>S-M</t>
    <phoneticPr fontId="20"/>
  </si>
  <si>
    <t>サルバ 安心Ｗフィット(10枚入)</t>
    <rPh sb="4" eb="6">
      <t>アンシン</t>
    </rPh>
    <rPh sb="14" eb="15">
      <t>マイ</t>
    </rPh>
    <rPh sb="15" eb="16">
      <t>イ</t>
    </rPh>
    <phoneticPr fontId="4"/>
  </si>
  <si>
    <t>サルバ 安心Ｗフィット(30枚入)</t>
    <rPh sb="4" eb="6">
      <t>アンシン</t>
    </rPh>
    <rPh sb="14" eb="16">
      <t>マイイ</t>
    </rPh>
    <phoneticPr fontId="4"/>
  </si>
  <si>
    <t>サルバ 安心Ｗフィット(9枚入)</t>
    <rPh sb="4" eb="6">
      <t>アンシン</t>
    </rPh>
    <rPh sb="13" eb="14">
      <t>マイ</t>
    </rPh>
    <rPh sb="14" eb="15">
      <t>イ</t>
    </rPh>
    <phoneticPr fontId="4"/>
  </si>
  <si>
    <t>サルバ 安心Ｗフィット(26枚入)</t>
    <rPh sb="4" eb="6">
      <t>アンシン</t>
    </rPh>
    <rPh sb="14" eb="16">
      <t>マイイ</t>
    </rPh>
    <phoneticPr fontId="4"/>
  </si>
  <si>
    <t>サルバ 強力吸収テープ止め</t>
    <rPh sb="4" eb="6">
      <t>キョウリョク</t>
    </rPh>
    <rPh sb="6" eb="8">
      <t>キュウシュウ</t>
    </rPh>
    <rPh sb="11" eb="12">
      <t>ド</t>
    </rPh>
    <phoneticPr fontId="4"/>
  </si>
  <si>
    <t>ユニ・チャーム</t>
  </si>
  <si>
    <t>ライフリー 横モレあんしんテープ止め</t>
  </si>
  <si>
    <t>ライフリー のびーるフィットうす型軽快テープ止め</t>
  </si>
  <si>
    <t>SM</t>
  </si>
  <si>
    <t>大王製紙</t>
  </si>
  <si>
    <t>アテント 背モレ・横モレも防ぐテープ式</t>
  </si>
  <si>
    <t>パッド型</t>
    <rPh sb="3" eb="4">
      <t>ガタ</t>
    </rPh>
    <phoneticPr fontId="4"/>
  </si>
  <si>
    <t>サルバ 尿とりパッドスーパー（男性用）</t>
    <rPh sb="4" eb="5">
      <t>ニョウ</t>
    </rPh>
    <rPh sb="15" eb="18">
      <t>ダンセイヨウ</t>
    </rPh>
    <phoneticPr fontId="4"/>
  </si>
  <si>
    <t>サルバ 尿とりパッドスーパー（女性用）</t>
    <rPh sb="4" eb="5">
      <t>ニョウ</t>
    </rPh>
    <rPh sb="15" eb="17">
      <t>ジョセイ</t>
    </rPh>
    <rPh sb="17" eb="18">
      <t>ヨウ</t>
    </rPh>
    <phoneticPr fontId="4"/>
  </si>
  <si>
    <t>サルバ 尿吸収シート(補助パッド)</t>
    <rPh sb="4" eb="5">
      <t>ニョウ</t>
    </rPh>
    <rPh sb="5" eb="7">
      <t>キュウシュウ</t>
    </rPh>
    <rPh sb="11" eb="13">
      <t>ホジョ</t>
    </rPh>
    <phoneticPr fontId="4"/>
  </si>
  <si>
    <t>サルバ あて楽パッドスーパーワイド長時間</t>
    <rPh sb="6" eb="7">
      <t>ラク</t>
    </rPh>
    <rPh sb="17" eb="20">
      <t>チョウジカン</t>
    </rPh>
    <phoneticPr fontId="4"/>
  </si>
  <si>
    <t>サルバ あて楽パッド朝まで1枚【夜用】</t>
    <rPh sb="6" eb="7">
      <t>ラク</t>
    </rPh>
    <rPh sb="10" eb="11">
      <t>アサ</t>
    </rPh>
    <rPh sb="14" eb="15">
      <t>マイ</t>
    </rPh>
    <phoneticPr fontId="4"/>
  </si>
  <si>
    <t>サルバ あて楽パッド朝まで1枚【夜用スーパー】</t>
    <rPh sb="6" eb="7">
      <t>ラク</t>
    </rPh>
    <rPh sb="10" eb="11">
      <t>アサ</t>
    </rPh>
    <rPh sb="14" eb="15">
      <t>マイ</t>
    </rPh>
    <phoneticPr fontId="4"/>
  </si>
  <si>
    <t>サルバ あて楽パッド朝まで1枚【強力吸収】</t>
    <phoneticPr fontId="18"/>
  </si>
  <si>
    <t>ライフリー 長時間安心さらさらパッド</t>
  </si>
  <si>
    <t>ライフリー 一晩中あんしん尿とりパッド【夜用】</t>
    <phoneticPr fontId="20"/>
  </si>
  <si>
    <t>ライフリー 一晩中あんしん尿とりパッド【超スーパー】</t>
    <phoneticPr fontId="20"/>
  </si>
  <si>
    <t>大王製紙</t>
    <rPh sb="0" eb="2">
      <t>ダイオウ</t>
    </rPh>
    <rPh sb="2" eb="4">
      <t>セイシ</t>
    </rPh>
    <phoneticPr fontId="4"/>
  </si>
  <si>
    <t>アテント 軟便安心パッド</t>
    <rPh sb="5" eb="6">
      <t>ナン</t>
    </rPh>
    <rPh sb="6" eb="7">
      <t>ベン</t>
    </rPh>
    <rPh sb="7" eb="9">
      <t>アンシン</t>
    </rPh>
    <phoneticPr fontId="4"/>
  </si>
  <si>
    <t>アテント 夜１枚安心パッド【多いタイプ】</t>
    <phoneticPr fontId="18"/>
  </si>
  <si>
    <t>アテント 夜１枚安心パッド【特に多いタイプ】</t>
    <phoneticPr fontId="20"/>
  </si>
  <si>
    <t>アクティ 尿取りパッド 昼用・長時間</t>
    <phoneticPr fontId="18"/>
  </si>
  <si>
    <t>イワツキ</t>
    <phoneticPr fontId="4"/>
  </si>
  <si>
    <t>安心夜用パッド</t>
    <rPh sb="0" eb="2">
      <t>アンシン</t>
    </rPh>
    <rPh sb="2" eb="4">
      <t>ヨルヨウ</t>
    </rPh>
    <phoneticPr fontId="4"/>
  </si>
  <si>
    <t>サルバ 紙パンツ用やわ楽パッド【2回吸収】</t>
    <rPh sb="4" eb="5">
      <t>カミ</t>
    </rPh>
    <rPh sb="8" eb="9">
      <t>ヨウ</t>
    </rPh>
    <rPh sb="11" eb="12">
      <t>ラク</t>
    </rPh>
    <rPh sb="18" eb="20">
      <t>キュウシュウ</t>
    </rPh>
    <phoneticPr fontId="20"/>
  </si>
  <si>
    <t>サルバ 紙パンツ用やわ楽パッド【4回吸収】</t>
    <rPh sb="4" eb="5">
      <t>カミ</t>
    </rPh>
    <rPh sb="8" eb="9">
      <t>ヨウ</t>
    </rPh>
    <rPh sb="11" eb="12">
      <t>ラク</t>
    </rPh>
    <rPh sb="18" eb="20">
      <t>キュウシュウ</t>
    </rPh>
    <phoneticPr fontId="20"/>
  </si>
  <si>
    <t>ライフリー ズレずに安心紙パンツ専用尿とりパッドコンパクト</t>
    <rPh sb="10" eb="12">
      <t>アンシン</t>
    </rPh>
    <rPh sb="12" eb="13">
      <t>カミ</t>
    </rPh>
    <rPh sb="16" eb="18">
      <t>センヨウ</t>
    </rPh>
    <rPh sb="18" eb="19">
      <t>ニョウ</t>
    </rPh>
    <phoneticPr fontId="18"/>
  </si>
  <si>
    <t>ライフリー ズレずに安心紙パンツ専用尿とりパッド【昼用】</t>
    <rPh sb="10" eb="12">
      <t>アンシン</t>
    </rPh>
    <rPh sb="12" eb="13">
      <t>カミ</t>
    </rPh>
    <rPh sb="16" eb="18">
      <t>センヨウ</t>
    </rPh>
    <rPh sb="18" eb="19">
      <t>ニョウ</t>
    </rPh>
    <phoneticPr fontId="4"/>
  </si>
  <si>
    <t>ライフリー ズレずに安心紙パンツ専用尿とりパッド【夜用スーパー】</t>
    <phoneticPr fontId="20"/>
  </si>
  <si>
    <t>ライフリー ズレずに安心紙パンツ専用尿とりパッド【6回吸収】</t>
    <rPh sb="10" eb="12">
      <t>アンシン</t>
    </rPh>
    <rPh sb="12" eb="13">
      <t>カミ</t>
    </rPh>
    <rPh sb="16" eb="18">
      <t>センヨウ</t>
    </rPh>
    <rPh sb="18" eb="19">
      <t>ニョウ</t>
    </rPh>
    <rPh sb="26" eb="29">
      <t>カイキュウシュウ</t>
    </rPh>
    <phoneticPr fontId="18"/>
  </si>
  <si>
    <t>ライフリー ズレずに安心紙パンツ専用尿とりパッド【8回吸収】</t>
    <rPh sb="10" eb="12">
      <t>アンシン</t>
    </rPh>
    <rPh sb="12" eb="13">
      <t>カミ</t>
    </rPh>
    <rPh sb="16" eb="18">
      <t>センヨウ</t>
    </rPh>
    <rPh sb="18" eb="19">
      <t>ニョウ</t>
    </rPh>
    <phoneticPr fontId="18"/>
  </si>
  <si>
    <t>サルバ さらさらケアパッド【少・中量用】</t>
    <rPh sb="14" eb="15">
      <t>ショウ</t>
    </rPh>
    <rPh sb="16" eb="17">
      <t>ナカ</t>
    </rPh>
    <rPh sb="17" eb="18">
      <t>リョウ</t>
    </rPh>
    <rPh sb="18" eb="19">
      <t>ヨウ</t>
    </rPh>
    <phoneticPr fontId="18"/>
  </si>
  <si>
    <t>サルバ さらさらケアパッド【中量用】</t>
    <rPh sb="14" eb="15">
      <t>ナカ</t>
    </rPh>
    <rPh sb="15" eb="16">
      <t>リョウ</t>
    </rPh>
    <rPh sb="16" eb="17">
      <t>ヨウ</t>
    </rPh>
    <phoneticPr fontId="18"/>
  </si>
  <si>
    <t>サルバ さらさらケアパッド【長時間用】</t>
    <rPh sb="14" eb="18">
      <t>チョウジカンヨウ</t>
    </rPh>
    <phoneticPr fontId="18"/>
  </si>
  <si>
    <t>サルバ さらさらケアパッド【夜・長時間用】</t>
    <rPh sb="14" eb="15">
      <t>ヨル</t>
    </rPh>
    <rPh sb="16" eb="20">
      <t>チョウジカンヨウ</t>
    </rPh>
    <phoneticPr fontId="18"/>
  </si>
  <si>
    <t>ライフリー さわやかパッド【男性用】</t>
    <phoneticPr fontId="19"/>
  </si>
  <si>
    <t>ライフリー さわやかパッド【安心の中量用】</t>
    <phoneticPr fontId="19"/>
  </si>
  <si>
    <t>ライフリー さわやかパッド【多い時でも安心用】</t>
    <phoneticPr fontId="19"/>
  </si>
  <si>
    <t>ライフリー さわやかパッド【長時間・夜でも安心用】</t>
    <phoneticPr fontId="19"/>
  </si>
  <si>
    <t>パンツ型
(布）</t>
    <rPh sb="3" eb="4">
      <t>カタ</t>
    </rPh>
    <rPh sb="6" eb="7">
      <t>ヌノ</t>
    </rPh>
    <phoneticPr fontId="4"/>
  </si>
  <si>
    <t>サルバ おしりピッタリパンツ（ピンクベージュ）</t>
  </si>
  <si>
    <t>L</t>
    <phoneticPr fontId="4"/>
  </si>
  <si>
    <t>LL</t>
    <phoneticPr fontId="4"/>
  </si>
  <si>
    <t>サルバ おしりピッタリパンツ（グレー）</t>
  </si>
  <si>
    <t>フラット型</t>
    <rPh sb="4" eb="5">
      <t>ガタ</t>
    </rPh>
    <phoneticPr fontId="4"/>
  </si>
  <si>
    <t>サルバ吸水シート ワイドサイズ</t>
    <rPh sb="3" eb="5">
      <t>キュウスイ</t>
    </rPh>
    <phoneticPr fontId="4"/>
  </si>
  <si>
    <t>サルバ吸水シート スーパーワイドサイズ</t>
    <rPh sb="3" eb="5">
      <t>キュウスイ</t>
    </rPh>
    <phoneticPr fontId="4"/>
  </si>
  <si>
    <t>アクティ フラットタイプ</t>
  </si>
  <si>
    <t>おしりふき</t>
    <phoneticPr fontId="20"/>
  </si>
  <si>
    <t>サルバ おむつとりかえぬれタオル</t>
  </si>
  <si>
    <t>サルバ おむつとりかえぬれタオル流せるタイプ</t>
    <rPh sb="16" eb="17">
      <t>ナガ</t>
    </rPh>
    <phoneticPr fontId="20"/>
  </si>
  <si>
    <t>サルバ ディスポタオル</t>
  </si>
  <si>
    <t>ライフリー らくらくおしりふきトイレに流せる</t>
    <phoneticPr fontId="18"/>
  </si>
  <si>
    <t>アクティ トイレに流せるたっぷり使えるおしりふき</t>
  </si>
  <si>
    <t>ライフリー 一晩中あんしん尿とりパッド【夜用スーパー】</t>
    <rPh sb="20" eb="22">
      <t>ヨルヨウ</t>
    </rPh>
    <phoneticPr fontId="18"/>
  </si>
  <si>
    <t>-</t>
    <phoneticPr fontId="4"/>
  </si>
  <si>
    <t>上記に同じ</t>
    <phoneticPr fontId="4"/>
  </si>
  <si>
    <t>その他（以下にご記入ください）</t>
    <phoneticPr fontId="4"/>
  </si>
  <si>
    <t>中央区高齢者紙おむつ注文票</t>
    <phoneticPr fontId="4"/>
  </si>
  <si>
    <t>希望する</t>
    <rPh sb="0" eb="2">
      <t>キボウ</t>
    </rPh>
    <phoneticPr fontId="4"/>
  </si>
  <si>
    <t>…必要項目を入力・該当に☑</t>
    <rPh sb="1" eb="5">
      <t>ヒツヨウコウモク</t>
    </rPh>
    <rPh sb="6" eb="8">
      <t>ニュウリョク</t>
    </rPh>
    <rPh sb="9" eb="11">
      <t>ガイトウ</t>
    </rPh>
    <phoneticPr fontId="4"/>
  </si>
  <si>
    <t>※未(誤)入力の項目</t>
    <rPh sb="3" eb="4">
      <t>ゴ</t>
    </rPh>
    <phoneticPr fontId="27"/>
  </si>
  <si>
    <t xml:space="preserve">※未(誤)入力の必須項目 </t>
  </si>
  <si>
    <t>↓各欄の○×判定</t>
    <rPh sb="1" eb="2">
      <t>カク</t>
    </rPh>
    <rPh sb="2" eb="3">
      <t>ラン</t>
    </rPh>
    <rPh sb="6" eb="8">
      <t>ハンテイ</t>
    </rPh>
    <phoneticPr fontId="4"/>
  </si>
  <si>
    <t>全て入力された場合"○"</t>
    <rPh sb="0" eb="1">
      <t>スベ</t>
    </rPh>
    <rPh sb="2" eb="4">
      <t>ニュウリョク</t>
    </rPh>
    <rPh sb="7" eb="9">
      <t>バアイ</t>
    </rPh>
    <phoneticPr fontId="4"/>
  </si>
  <si>
    <t>入力された場合"○"</t>
    <rPh sb="0" eb="2">
      <t>ニュウリョク</t>
    </rPh>
    <rPh sb="5" eb="7">
      <t>バアイ</t>
    </rPh>
    <phoneticPr fontId="4"/>
  </si>
  <si>
    <t>おむつ使用者住所、</t>
    <rPh sb="3" eb="6">
      <t>シヨウシャ</t>
    </rPh>
    <rPh sb="6" eb="8">
      <t>ジュウショ</t>
    </rPh>
    <phoneticPr fontId="27"/>
  </si>
  <si>
    <t>本人電話番号、</t>
    <rPh sb="0" eb="4">
      <t>ホンニンデンワ</t>
    </rPh>
    <rPh sb="4" eb="6">
      <t>バンゴウ</t>
    </rPh>
    <phoneticPr fontId="27"/>
  </si>
  <si>
    <t>☑をどちらか１つ選択した場合"○"、重複・未入力"×"</t>
    <rPh sb="8" eb="10">
      <t>センタク</t>
    </rPh>
    <rPh sb="12" eb="14">
      <t>バアイ</t>
    </rPh>
    <rPh sb="18" eb="20">
      <t>チョウフク</t>
    </rPh>
    <rPh sb="21" eb="24">
      <t>ミニュウリョク</t>
    </rPh>
    <phoneticPr fontId="4"/>
  </si>
  <si>
    <t>配送先住所、</t>
    <rPh sb="0" eb="3">
      <t>ハイソウサキ</t>
    </rPh>
    <rPh sb="3" eb="5">
      <t>ジュウショ</t>
    </rPh>
    <phoneticPr fontId="4"/>
  </si>
  <si>
    <t>配送先チェック、</t>
    <rPh sb="0" eb="3">
      <t>ハイソウサキ</t>
    </rPh>
    <phoneticPr fontId="4"/>
  </si>
  <si>
    <t>配送電話番号、</t>
    <rPh sb="0" eb="2">
      <t>ハイソウ</t>
    </rPh>
    <rPh sb="2" eb="4">
      <t>デンワ</t>
    </rPh>
    <rPh sb="4" eb="6">
      <t>バンゴウ</t>
    </rPh>
    <phoneticPr fontId="4"/>
  </si>
  <si>
    <t>その他にチェックがあるとき、全て入力された場合"○"</t>
    <rPh sb="2" eb="3">
      <t>タ</t>
    </rPh>
    <rPh sb="14" eb="15">
      <t>スベ</t>
    </rPh>
    <rPh sb="16" eb="18">
      <t>ニュウリョク</t>
    </rPh>
    <rPh sb="21" eb="23">
      <t>バアイ</t>
    </rPh>
    <phoneticPr fontId="27"/>
  </si>
  <si>
    <t>その他にチェックがあるとき、入力された場合"○"</t>
    <rPh sb="2" eb="3">
      <t>タ</t>
    </rPh>
    <rPh sb="14" eb="16">
      <t>ニュウリョク</t>
    </rPh>
    <rPh sb="19" eb="21">
      <t>バアイ</t>
    </rPh>
    <phoneticPr fontId="27"/>
  </si>
  <si>
    <t>おむつ使用者氏名、</t>
    <rPh sb="3" eb="6">
      <t>シヨウシャ</t>
    </rPh>
    <rPh sb="6" eb="8">
      <t>シメイ</t>
    </rPh>
    <phoneticPr fontId="27"/>
  </si>
  <si>
    <t>注文内容、</t>
    <rPh sb="0" eb="4">
      <t>チュウモンナイヨウ</t>
    </rPh>
    <phoneticPr fontId="4"/>
  </si>
  <si>
    <t>注文者情報、</t>
    <rPh sb="0" eb="3">
      <t>チュウモンシャ</t>
    </rPh>
    <rPh sb="3" eb="5">
      <t>ジョウホウ</t>
    </rPh>
    <phoneticPr fontId="27"/>
  </si>
  <si>
    <t>識別番号・注文袋数どちらかのみ入力した場合"×"、どちらも入力・未入力"○"</t>
    <rPh sb="0" eb="4">
      <t>シキベツバンゴウ</t>
    </rPh>
    <rPh sb="5" eb="9">
      <t>チュウモンフクロスウ</t>
    </rPh>
    <rPh sb="15" eb="17">
      <t>ニュウリョク</t>
    </rPh>
    <rPh sb="19" eb="21">
      <t>バアイ</t>
    </rPh>
    <rPh sb="29" eb="31">
      <t>ニュウリョク</t>
    </rPh>
    <rPh sb="32" eb="35">
      <t>ミニュウリョク</t>
    </rPh>
    <phoneticPr fontId="4"/>
  </si>
  <si>
    <t>注文点数、</t>
    <rPh sb="0" eb="2">
      <t>チュウモン</t>
    </rPh>
    <rPh sb="2" eb="4">
      <t>テンスウ</t>
    </rPh>
    <phoneticPr fontId="4"/>
  </si>
  <si>
    <t>40点以上なら"○"</t>
    <rPh sb="2" eb="3">
      <t>テン</t>
    </rPh>
    <rPh sb="3" eb="5">
      <t>イジョウ</t>
    </rPh>
    <phoneticPr fontId="4"/>
  </si>
  <si>
    <t>商品変更用</t>
    <phoneticPr fontId="4"/>
  </si>
  <si>
    <t>認定番号、</t>
    <rPh sb="0" eb="4">
      <t>ニンテイバンゴウ</t>
    </rPh>
    <phoneticPr fontId="27"/>
  </si>
  <si>
    <t>サルバ Rパッド 男女共用　</t>
    <phoneticPr fontId="27"/>
  </si>
  <si>
    <t>アクティ尿とりパッドスーパー　</t>
    <phoneticPr fontId="27"/>
  </si>
  <si>
    <t>アクティワイドパッドスタンダードプラス</t>
  </si>
  <si>
    <t>アクティワイドパッドウルトラプラス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</si>
</sst>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2"/>
      <name val="ＭＳ Ｐゴシック"/>
      <family val="3"/>
      <charset val="128"/>
    </font>
    <font>
      <sz val="26"/>
      <name val="ＭＳ Ｐゴシック"/>
      <family val="3"/>
      <charset val="128"/>
    </font>
    <font>
      <b/>
      <u val="double"/>
      <sz val="18"/>
      <color rgb="FFFF0000"/>
      <name val="HG丸ｺﾞｼｯｸM-PRO"/>
      <family val="3"/>
      <charset val="128"/>
    </font>
    <font>
      <u/>
      <sz val="16"/>
      <color rgb="FFFF0000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　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0"/>
      <color rgb="FFCCFFCC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rgb="FFFF0000"/>
      <name val="HG丸ｺﾞｼｯｸM-PRO"/>
      <family val="3"/>
      <charset val="128"/>
    </font>
    <font>
      <sz val="14"/>
      <name val="ＭＳ ゴシック"/>
      <family val="3"/>
      <charset val="128"/>
    </font>
    <font>
      <sz val="12"/>
      <color theme="0" tint="-0.14999847407452621"/>
      <name val="ＭＳ 明朝"/>
      <family val="1"/>
      <charset val="128"/>
    </font>
    <font>
      <sz val="10"/>
      <color theme="0" tint="-0.14999847407452621"/>
      <name val="ＭＳ 明朝"/>
      <family val="1"/>
      <charset val="128"/>
    </font>
    <font>
      <sz val="9"/>
      <color theme="0" tint="-0.14999847407452621"/>
      <name val="ＭＳ 明朝"/>
      <family val="1"/>
      <charset val="128"/>
    </font>
    <font>
      <sz val="16"/>
      <color rgb="FFB4EBFA"/>
      <name val="HG丸ｺﾞｼｯｸM-PRO"/>
      <family val="3"/>
      <charset val="128"/>
    </font>
    <font>
      <sz val="12"/>
      <color theme="0"/>
      <name val="HG丸ｺﾞｼｯｸM-PRO"/>
      <family val="3"/>
      <charset val="128"/>
    </font>
    <font>
      <sz val="11"/>
      <color theme="0" tint="-0.14999847407452621"/>
      <name val="ＭＳ 明朝"/>
      <family val="1"/>
      <charset val="128"/>
    </font>
    <font>
      <sz val="12"/>
      <color theme="0" tint="-0.14999847407452621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BF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8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209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top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7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6" fillId="0" borderId="2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7" fillId="4" borderId="35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25" fillId="0" borderId="9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7" fillId="0" borderId="7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11" fillId="0" borderId="0" xfId="5" applyFont="1" applyBorder="1" applyAlignment="1">
      <alignment vertical="center" shrinkToFit="1"/>
    </xf>
    <xf numFmtId="0" fontId="11" fillId="0" borderId="38" xfId="0" applyFont="1" applyBorder="1" applyAlignment="1">
      <alignment vertical="top"/>
    </xf>
    <xf numFmtId="0" fontId="11" fillId="0" borderId="41" xfId="0" applyFont="1" applyBorder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29" fillId="0" borderId="0" xfId="5" applyFont="1" applyAlignment="1">
      <alignment horizontal="right" vertical="center"/>
    </xf>
    <xf numFmtId="0" fontId="30" fillId="0" borderId="0" xfId="5" applyFont="1">
      <alignment vertical="center"/>
    </xf>
    <xf numFmtId="0" fontId="31" fillId="0" borderId="0" xfId="5" applyFont="1" applyAlignment="1"/>
    <xf numFmtId="0" fontId="30" fillId="0" borderId="0" xfId="5" applyFont="1" applyBorder="1">
      <alignment vertical="center"/>
    </xf>
    <xf numFmtId="0" fontId="32" fillId="0" borderId="0" xfId="5" applyFont="1">
      <alignment vertical="center"/>
    </xf>
    <xf numFmtId="0" fontId="28" fillId="0" borderId="0" xfId="0" applyFont="1" applyFill="1" applyBorder="1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36" fillId="0" borderId="0" xfId="0" applyFont="1">
      <alignment vertical="center"/>
    </xf>
    <xf numFmtId="0" fontId="32" fillId="0" borderId="0" xfId="5" applyFont="1" applyAlignment="1">
      <alignment vertical="center"/>
    </xf>
    <xf numFmtId="0" fontId="33" fillId="5" borderId="2" xfId="0" applyFont="1" applyFill="1" applyBorder="1" applyAlignment="1" applyProtection="1">
      <alignment vertical="center"/>
      <protection locked="0"/>
    </xf>
    <xf numFmtId="0" fontId="37" fillId="0" borderId="0" xfId="0" applyFont="1" applyAlignment="1">
      <alignment horizontal="right" vertical="top"/>
    </xf>
    <xf numFmtId="0" fontId="7" fillId="0" borderId="2" xfId="0" applyFont="1" applyFill="1" applyBorder="1" applyAlignment="1">
      <alignment vertical="center"/>
    </xf>
    <xf numFmtId="0" fontId="7" fillId="5" borderId="21" xfId="0" applyFont="1" applyFill="1" applyBorder="1" applyAlignment="1" applyProtection="1">
      <alignment horizontal="left" vertical="center"/>
      <protection locked="0"/>
    </xf>
    <xf numFmtId="0" fontId="17" fillId="0" borderId="35" xfId="2" applyFont="1" applyBorder="1" applyAlignment="1">
      <alignment horizontal="center" vertical="center" wrapText="1"/>
    </xf>
    <xf numFmtId="0" fontId="17" fillId="0" borderId="35" xfId="2" applyFont="1" applyBorder="1" applyAlignment="1">
      <alignment horizontal="center" vertical="center"/>
    </xf>
    <xf numFmtId="38" fontId="17" fillId="0" borderId="35" xfId="6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35" xfId="2" applyFont="1" applyBorder="1">
      <alignment vertical="center"/>
    </xf>
    <xf numFmtId="0" fontId="17" fillId="0" borderId="35" xfId="2" applyFont="1" applyBorder="1" applyAlignment="1">
      <alignment vertical="center" wrapText="1"/>
    </xf>
    <xf numFmtId="38" fontId="17" fillId="0" borderId="35" xfId="6" applyFont="1" applyFill="1" applyBorder="1">
      <alignment vertical="center"/>
    </xf>
    <xf numFmtId="0" fontId="17" fillId="0" borderId="0" xfId="2" applyFont="1">
      <alignment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35" xfId="7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top" wrapText="1"/>
    </xf>
    <xf numFmtId="0" fontId="39" fillId="0" borderId="35" xfId="2" applyFont="1" applyBorder="1" applyAlignment="1">
      <alignment vertical="center" wrapText="1"/>
    </xf>
    <xf numFmtId="0" fontId="17" fillId="0" borderId="35" xfId="2" applyFont="1" applyBorder="1" applyAlignment="1">
      <alignment vertical="center" wrapText="1" shrinkToFit="1"/>
    </xf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 wrapText="1"/>
    </xf>
    <xf numFmtId="38" fontId="3" fillId="0" borderId="0" xfId="6" applyFont="1" applyFill="1">
      <alignment vertical="center"/>
    </xf>
    <xf numFmtId="38" fontId="39" fillId="0" borderId="35" xfId="6" applyFont="1" applyFill="1" applyBorder="1">
      <alignment vertical="center"/>
    </xf>
    <xf numFmtId="0" fontId="39" fillId="0" borderId="35" xfId="7" applyFont="1" applyBorder="1" applyAlignment="1">
      <alignment horizontal="center" vertical="center"/>
    </xf>
    <xf numFmtId="0" fontId="3" fillId="0" borderId="35" xfId="7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42" xfId="0" applyFont="1" applyBorder="1" applyAlignment="1" applyProtection="1">
      <alignment horizontal="left" vertical="top"/>
      <protection locked="0"/>
    </xf>
    <xf numFmtId="0" fontId="11" fillId="0" borderId="43" xfId="0" applyFont="1" applyBorder="1" applyAlignment="1" applyProtection="1">
      <alignment horizontal="left" vertical="top"/>
      <protection locked="0"/>
    </xf>
    <xf numFmtId="38" fontId="11" fillId="0" borderId="4" xfId="1" applyFont="1" applyBorder="1" applyAlignment="1">
      <alignment horizontal="center" vertical="center" wrapText="1"/>
    </xf>
    <xf numFmtId="38" fontId="11" fillId="0" borderId="3" xfId="1" applyFont="1" applyBorder="1" applyAlignment="1">
      <alignment horizontal="center" vertical="center" wrapText="1"/>
    </xf>
    <xf numFmtId="38" fontId="11" fillId="0" borderId="7" xfId="1" applyFont="1" applyBorder="1" applyAlignment="1">
      <alignment horizontal="center" vertical="center" wrapText="1"/>
    </xf>
    <xf numFmtId="38" fontId="11" fillId="0" borderId="21" xfId="1" applyFont="1" applyBorder="1" applyAlignment="1">
      <alignment horizontal="center" vertical="center" wrapText="1"/>
    </xf>
    <xf numFmtId="38" fontId="11" fillId="0" borderId="0" xfId="1" applyFont="1" applyBorder="1" applyAlignment="1">
      <alignment horizontal="center" vertical="center" wrapText="1"/>
    </xf>
    <xf numFmtId="38" fontId="11" fillId="0" borderId="22" xfId="1" applyFont="1" applyBorder="1" applyAlignment="1">
      <alignment horizontal="center" vertical="center" wrapText="1"/>
    </xf>
    <xf numFmtId="38" fontId="11" fillId="0" borderId="4" xfId="1" applyFont="1" applyBorder="1" applyAlignment="1" applyProtection="1">
      <alignment horizontal="center" vertical="center" shrinkToFit="1"/>
      <protection locked="0"/>
    </xf>
    <xf numFmtId="38" fontId="11" fillId="0" borderId="3" xfId="1" applyFont="1" applyBorder="1" applyAlignment="1" applyProtection="1">
      <alignment horizontal="center" vertical="center" shrinkToFit="1"/>
      <protection locked="0"/>
    </xf>
    <xf numFmtId="38" fontId="11" fillId="0" borderId="24" xfId="1" applyFont="1" applyBorder="1" applyAlignment="1" applyProtection="1">
      <alignment horizontal="center" vertical="center" shrinkToFit="1"/>
      <protection locked="0"/>
    </xf>
    <xf numFmtId="38" fontId="11" fillId="0" borderId="21" xfId="1" applyFont="1" applyBorder="1" applyAlignment="1" applyProtection="1">
      <alignment horizontal="center" vertical="center" shrinkToFit="1"/>
      <protection locked="0"/>
    </xf>
    <xf numFmtId="38" fontId="11" fillId="0" borderId="0" xfId="1" applyFont="1" applyBorder="1" applyAlignment="1" applyProtection="1">
      <alignment horizontal="center" vertical="center" shrinkToFit="1"/>
      <protection locked="0"/>
    </xf>
    <xf numFmtId="38" fontId="11" fillId="0" borderId="12" xfId="1" applyFont="1" applyBorder="1" applyAlignment="1" applyProtection="1">
      <alignment horizontal="center" vertical="center" shrinkToFit="1"/>
      <protection locked="0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0" borderId="9" xfId="0" applyFont="1" applyBorder="1" applyAlignment="1" applyProtection="1">
      <alignment horizontal="left" vertical="center" shrinkToFit="1"/>
      <protection locked="0"/>
    </xf>
    <xf numFmtId="0" fontId="22" fillId="0" borderId="10" xfId="0" applyFont="1" applyBorder="1" applyAlignment="1" applyProtection="1">
      <alignment horizontal="left" vertical="center" shrinkToFit="1"/>
      <protection locked="0"/>
    </xf>
    <xf numFmtId="0" fontId="26" fillId="5" borderId="1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14" fontId="34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5" borderId="39" xfId="0" applyFont="1" applyFill="1" applyBorder="1" applyAlignment="1" applyProtection="1">
      <alignment horizontal="left" vertical="top" wrapText="1"/>
      <protection locked="0"/>
    </xf>
    <xf numFmtId="0" fontId="11" fillId="5" borderId="40" xfId="0" applyFont="1" applyFill="1" applyBorder="1" applyAlignment="1" applyProtection="1">
      <alignment horizontal="left" vertical="top" wrapText="1"/>
      <protection locked="0"/>
    </xf>
    <xf numFmtId="38" fontId="11" fillId="0" borderId="13" xfId="1" applyFont="1" applyBorder="1" applyAlignment="1">
      <alignment horizontal="center" vertical="center" wrapText="1"/>
    </xf>
    <xf numFmtId="38" fontId="11" fillId="0" borderId="11" xfId="1" applyFont="1" applyBorder="1" applyAlignment="1">
      <alignment horizontal="center" vertical="center" wrapText="1"/>
    </xf>
    <xf numFmtId="38" fontId="11" fillId="0" borderId="14" xfId="1" applyFont="1" applyBorder="1" applyAlignment="1">
      <alignment horizontal="center" vertical="center" wrapText="1"/>
    </xf>
    <xf numFmtId="38" fontId="11" fillId="0" borderId="8" xfId="1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 wrapText="1"/>
    </xf>
    <xf numFmtId="38" fontId="11" fillId="0" borderId="10" xfId="1" applyFont="1" applyBorder="1" applyAlignment="1">
      <alignment horizontal="center" vertical="center" wrapText="1"/>
    </xf>
    <xf numFmtId="38" fontId="11" fillId="5" borderId="13" xfId="1" applyFont="1" applyFill="1" applyBorder="1" applyAlignment="1" applyProtection="1">
      <alignment horizontal="center" vertical="center" shrinkToFit="1"/>
      <protection locked="0"/>
    </xf>
    <xf numFmtId="38" fontId="11" fillId="5" borderId="11" xfId="1" applyFont="1" applyFill="1" applyBorder="1" applyAlignment="1" applyProtection="1">
      <alignment horizontal="center" vertical="center" shrinkToFit="1"/>
      <protection locked="0"/>
    </xf>
    <xf numFmtId="38" fontId="11" fillId="5" borderId="15" xfId="1" applyFont="1" applyFill="1" applyBorder="1" applyAlignment="1" applyProtection="1">
      <alignment horizontal="center" vertical="center" shrinkToFit="1"/>
      <protection locked="0"/>
    </xf>
    <xf numFmtId="38" fontId="11" fillId="5" borderId="8" xfId="1" applyFont="1" applyFill="1" applyBorder="1" applyAlignment="1" applyProtection="1">
      <alignment horizontal="center" vertical="center" shrinkToFit="1"/>
      <protection locked="0"/>
    </xf>
    <xf numFmtId="38" fontId="11" fillId="5" borderId="9" xfId="1" applyFont="1" applyFill="1" applyBorder="1" applyAlignment="1" applyProtection="1">
      <alignment horizontal="center" vertical="center" shrinkToFit="1"/>
      <protection locked="0"/>
    </xf>
    <xf numFmtId="38" fontId="11" fillId="5" borderId="23" xfId="1" applyFont="1" applyFill="1" applyBorder="1" applyAlignment="1" applyProtection="1">
      <alignment horizontal="center" vertical="center" shrinkToFit="1"/>
      <protection locked="0"/>
    </xf>
    <xf numFmtId="0" fontId="22" fillId="5" borderId="9" xfId="0" applyFont="1" applyFill="1" applyBorder="1" applyAlignment="1" applyProtection="1">
      <alignment horizontal="left" vertical="center" shrinkToFit="1"/>
      <protection locked="0"/>
    </xf>
    <xf numFmtId="0" fontId="22" fillId="5" borderId="10" xfId="0" applyFont="1" applyFill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 applyProtection="1">
      <alignment horizontal="center" vertical="center"/>
      <protection locked="0"/>
    </xf>
    <xf numFmtId="0" fontId="24" fillId="5" borderId="2" xfId="0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 wrapText="1"/>
    </xf>
    <xf numFmtId="0" fontId="23" fillId="5" borderId="1" xfId="0" applyFont="1" applyFill="1" applyBorder="1" applyAlignment="1" applyProtection="1">
      <alignment horizontal="center" vertical="center" shrinkToFit="1"/>
      <protection locked="0"/>
    </xf>
    <xf numFmtId="0" fontId="23" fillId="5" borderId="2" xfId="0" applyFont="1" applyFill="1" applyBorder="1" applyAlignment="1" applyProtection="1">
      <alignment horizontal="center" vertical="center" shrinkToFit="1"/>
      <protection locked="0"/>
    </xf>
    <xf numFmtId="0" fontId="23" fillId="5" borderId="5" xfId="0" applyFont="1" applyFill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5" borderId="8" xfId="0" applyFont="1" applyFill="1" applyBorder="1" applyAlignment="1" applyProtection="1">
      <alignment horizontal="center" vertical="center" shrinkToFit="1"/>
      <protection locked="0"/>
    </xf>
    <xf numFmtId="0" fontId="11" fillId="5" borderId="9" xfId="0" applyFont="1" applyFill="1" applyBorder="1" applyAlignment="1" applyProtection="1">
      <alignment horizontal="center" vertical="center" shrinkToFit="1"/>
      <protection locked="0"/>
    </xf>
    <xf numFmtId="0" fontId="11" fillId="5" borderId="23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5" borderId="4" xfId="0" applyFont="1" applyFill="1" applyBorder="1" applyAlignment="1" applyProtection="1">
      <alignment horizontal="left" vertical="top" wrapText="1"/>
      <protection locked="0"/>
    </xf>
    <xf numFmtId="0" fontId="11" fillId="5" borderId="3" xfId="0" applyFont="1" applyFill="1" applyBorder="1" applyAlignment="1" applyProtection="1">
      <alignment horizontal="left" vertical="top" wrapText="1"/>
      <protection locked="0"/>
    </xf>
    <xf numFmtId="0" fontId="11" fillId="5" borderId="7" xfId="0" applyFont="1" applyFill="1" applyBorder="1" applyAlignment="1" applyProtection="1">
      <alignment horizontal="left" vertical="top" wrapText="1"/>
      <protection locked="0"/>
    </xf>
    <xf numFmtId="0" fontId="11" fillId="5" borderId="28" xfId="0" applyFont="1" applyFill="1" applyBorder="1" applyAlignment="1" applyProtection="1">
      <alignment horizontal="left" vertical="top" wrapText="1"/>
      <protection locked="0"/>
    </xf>
    <xf numFmtId="0" fontId="11" fillId="5" borderId="6" xfId="0" applyFont="1" applyFill="1" applyBorder="1" applyAlignment="1" applyProtection="1">
      <alignment horizontal="left" vertical="top" wrapText="1"/>
      <protection locked="0"/>
    </xf>
    <xf numFmtId="0" fontId="11" fillId="5" borderId="27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5" borderId="1" xfId="0" applyFont="1" applyFill="1" applyBorder="1" applyAlignment="1" applyProtection="1">
      <alignment horizontal="right" vertical="center"/>
      <protection locked="0"/>
    </xf>
    <xf numFmtId="0" fontId="13" fillId="5" borderId="2" xfId="0" applyFont="1" applyFill="1" applyBorder="1" applyAlignment="1" applyProtection="1">
      <alignment horizontal="right" vertical="center"/>
      <protection locked="0"/>
    </xf>
    <xf numFmtId="0" fontId="28" fillId="0" borderId="37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5" borderId="4" xfId="0" applyFont="1" applyFill="1" applyBorder="1" applyAlignment="1" applyProtection="1">
      <alignment horizontal="right" vertical="center"/>
      <protection locked="0"/>
    </xf>
    <xf numFmtId="0" fontId="13" fillId="5" borderId="3" xfId="0" applyFont="1" applyFill="1" applyBorder="1" applyAlignment="1" applyProtection="1">
      <alignment horizontal="right" vertical="center"/>
      <protection locked="0"/>
    </xf>
    <xf numFmtId="0" fontId="35" fillId="0" borderId="0" xfId="0" applyFont="1" applyBorder="1" applyAlignment="1">
      <alignment horizontal="center" vertical="center"/>
    </xf>
    <xf numFmtId="176" fontId="38" fillId="5" borderId="4" xfId="1" applyNumberFormat="1" applyFont="1" applyFill="1" applyBorder="1" applyAlignment="1" applyProtection="1">
      <alignment horizontal="center" vertical="center"/>
      <protection locked="0"/>
    </xf>
    <xf numFmtId="176" fontId="38" fillId="5" borderId="3" xfId="1" applyNumberFormat="1" applyFont="1" applyFill="1" applyBorder="1" applyAlignment="1" applyProtection="1">
      <alignment horizontal="center" vertical="center"/>
      <protection locked="0"/>
    </xf>
    <xf numFmtId="176" fontId="38" fillId="5" borderId="24" xfId="1" applyNumberFormat="1" applyFont="1" applyFill="1" applyBorder="1" applyAlignment="1" applyProtection="1">
      <alignment horizontal="center" vertical="center"/>
      <protection locked="0"/>
    </xf>
    <xf numFmtId="176" fontId="38" fillId="5" borderId="8" xfId="1" applyNumberFormat="1" applyFont="1" applyFill="1" applyBorder="1" applyAlignment="1" applyProtection="1">
      <alignment horizontal="center" vertical="center"/>
      <protection locked="0"/>
    </xf>
    <xf numFmtId="176" fontId="38" fillId="5" borderId="9" xfId="1" applyNumberFormat="1" applyFont="1" applyFill="1" applyBorder="1" applyAlignment="1" applyProtection="1">
      <alignment horizontal="center" vertical="center"/>
      <protection locked="0"/>
    </xf>
    <xf numFmtId="176" fontId="38" fillId="5" borderId="23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2" xfId="5" applyFont="1" applyBorder="1" applyAlignment="1">
      <alignment horizontal="left" vertical="center" wrapText="1"/>
    </xf>
    <xf numFmtId="0" fontId="12" fillId="0" borderId="5" xfId="5" applyFont="1" applyBorder="1" applyAlignment="1">
      <alignment horizontal="left" vertical="center" wrapText="1"/>
    </xf>
  </cellXfs>
  <cellStyles count="8">
    <cellStyle name="桁区切り" xfId="1" builtinId="6"/>
    <cellStyle name="桁区切り 2" xfId="3" xr:uid="{00000000-0005-0000-0000-000001000000}"/>
    <cellStyle name="桁区切り 2 2" xfId="6" xr:uid="{BFF2FA19-11AD-4E77-983A-47642D8EE326}"/>
    <cellStyle name="標準" xfId="0" builtinId="0"/>
    <cellStyle name="標準 2" xfId="5" xr:uid="{00000000-0005-0000-0000-000003000000}"/>
    <cellStyle name="標準 4" xfId="4" xr:uid="{00000000-0005-0000-0000-000004000000}"/>
    <cellStyle name="標準 4 2" xfId="7" xr:uid="{6F181B52-8DF9-484F-BA5C-0F3E8DFE381D}"/>
    <cellStyle name="標準_おむつ明細H22（最終）" xfId="2" xr:uid="{00000000-0005-0000-0000-000005000000}"/>
  </cellStyles>
  <dxfs count="1">
    <dxf>
      <fill>
        <patternFill>
          <bgColor rgb="FFB4EBFA"/>
        </patternFill>
      </fill>
    </dxf>
  </dxfs>
  <tableStyles count="0" defaultTableStyle="TableStyleMedium2" defaultPivotStyle="PivotStyleLight16"/>
  <colors>
    <mruColors>
      <color rgb="FFB4EB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O$10" noThreeD="1"/>
</file>

<file path=xl/ctrlProps/ctrlProp2.xml><?xml version="1.0" encoding="utf-8"?>
<formControlPr xmlns="http://schemas.microsoft.com/office/spreadsheetml/2009/9/main" objectType="CheckBox" fmlaLink="$T$10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274857</xdr:colOff>
      <xdr:row>29</xdr:row>
      <xdr:rowOff>309562</xdr:rowOff>
    </xdr:from>
    <xdr:ext cx="2772618" cy="8727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18657" y="16149637"/>
          <a:ext cx="2772618" cy="872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000" u="sng">
              <a:solidFill>
                <a:sysClr val="windowText" lastClr="000000"/>
              </a:solidFill>
            </a:rPr>
            <a:t>４０点以上</a:t>
          </a:r>
          <a:r>
            <a:rPr kumimoji="1" lang="ja-JP" altLang="en-US" sz="1800">
              <a:solidFill>
                <a:sysClr val="windowText" lastClr="000000"/>
              </a:solidFill>
            </a:rPr>
            <a:t>になっているか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r>
            <a:rPr kumimoji="1" lang="ja-JP" altLang="en-US" sz="1800">
              <a:solidFill>
                <a:sysClr val="windowText" lastClr="000000"/>
              </a:solidFill>
            </a:rPr>
            <a:t>ご確認ください。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endParaRPr kumimoji="1" lang="ja-JP" altLang="en-US" sz="1800">
            <a:solidFill>
              <a:srgbClr val="FF0000"/>
            </a:solidFill>
          </a:endParaRPr>
        </a:p>
      </xdr:txBody>
    </xdr:sp>
    <xdr:clientData/>
  </xdr:oneCellAnchor>
  <xdr:twoCellAnchor>
    <xdr:from>
      <xdr:col>24</xdr:col>
      <xdr:colOff>186268</xdr:colOff>
      <xdr:row>29</xdr:row>
      <xdr:rowOff>297656</xdr:rowOff>
    </xdr:from>
    <xdr:to>
      <xdr:col>34</xdr:col>
      <xdr:colOff>154782</xdr:colOff>
      <xdr:row>31</xdr:row>
      <xdr:rowOff>297656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30068" y="16137731"/>
          <a:ext cx="3111764" cy="809625"/>
        </a:xfrm>
        <a:prstGeom prst="wedgeRoundRectCallout">
          <a:avLst>
            <a:gd name="adj1" fmla="val 37976"/>
            <a:gd name="adj2" fmla="val -82475"/>
            <a:gd name="adj3" fmla="val 166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28575</xdr:colOff>
      <xdr:row>9</xdr:row>
      <xdr:rowOff>66675</xdr:rowOff>
    </xdr:from>
    <xdr:to>
      <xdr:col>14</xdr:col>
      <xdr:colOff>247650</xdr:colOff>
      <xdr:row>9</xdr:row>
      <xdr:rowOff>342900</xdr:rowOff>
    </xdr:to>
    <xdr:sp macro="" textlink="">
      <xdr:nvSpPr>
        <xdr:cNvPr id="4097" name="チェック 1" hidden="1">
          <a:extLst>
            <a:ext uri="{63B3BB69-23CF-44E3-9099-C40C66FF867C}">
              <a14:compatExt xmlns:a14="http://schemas.microsoft.com/office/drawing/2010/main" spid="_x0000_s4097"/>
            </a:ex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19</xdr:col>
      <xdr:colOff>28575</xdr:colOff>
      <xdr:row>9</xdr:row>
      <xdr:rowOff>66675</xdr:rowOff>
    </xdr:from>
    <xdr:to>
      <xdr:col>19</xdr:col>
      <xdr:colOff>247650</xdr:colOff>
      <xdr:row>9</xdr:row>
      <xdr:rowOff>342900</xdr:rowOff>
    </xdr:to>
    <xdr:sp macro="" textlink="">
      <xdr:nvSpPr>
        <xdr:cNvPr id="4098" name="Check Box 2" hidden="1">
          <a:extLst>
            <a:ext uri="{63B3BB69-23CF-44E3-9099-C40C66FF867C}">
              <a14:compatExt xmlns:a14="http://schemas.microsoft.com/office/drawing/2010/main" spid="_x0000_s4098"/>
            </a:ex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27</xdr:col>
      <xdr:colOff>57150</xdr:colOff>
      <xdr:row>15</xdr:row>
      <xdr:rowOff>66675</xdr:rowOff>
    </xdr:from>
    <xdr:to>
      <xdr:col>27</xdr:col>
      <xdr:colOff>276225</xdr:colOff>
      <xdr:row>15</xdr:row>
      <xdr:rowOff>342900</xdr:rowOff>
    </xdr:to>
    <xdr:sp macro="" textlink="">
      <xdr:nvSpPr>
        <xdr:cNvPr id="4099" name="Check Box 3" hidden="1">
          <a:extLst>
            <a:ext uri="{63B3BB69-23CF-44E3-9099-C40C66FF867C}">
              <a14:compatExt xmlns:a14="http://schemas.microsoft.com/office/drawing/2010/main" spid="_x0000_s4099"/>
            </a:ex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>
    <xdr:from>
      <xdr:col>36</xdr:col>
      <xdr:colOff>0</xdr:colOff>
      <xdr:row>1</xdr:row>
      <xdr:rowOff>0</xdr:rowOff>
    </xdr:from>
    <xdr:to>
      <xdr:col>50</xdr:col>
      <xdr:colOff>272863</xdr:colOff>
      <xdr:row>1</xdr:row>
      <xdr:rowOff>276544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296650" y="95250"/>
          <a:ext cx="4406713" cy="276544"/>
        </a:xfrm>
        <a:prstGeom prst="wedgeRectCallout">
          <a:avLst>
            <a:gd name="adj1" fmla="val -55468"/>
            <a:gd name="adj2" fmla="val 29989"/>
          </a:avLst>
        </a:prstGeom>
        <a:ln w="28575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必要項目の入力が完了すると「全項目ＯＫ」と表示されます。</a:t>
          </a:r>
        </a:p>
      </xdr:txBody>
    </xdr:sp>
    <xdr:clientData/>
  </xdr:twoCellAnchor>
  <xdr:twoCellAnchor>
    <xdr:from>
      <xdr:col>36</xdr:col>
      <xdr:colOff>0</xdr:colOff>
      <xdr:row>3</xdr:row>
      <xdr:rowOff>0</xdr:rowOff>
    </xdr:from>
    <xdr:to>
      <xdr:col>53</xdr:col>
      <xdr:colOff>143631</xdr:colOff>
      <xdr:row>9</xdr:row>
      <xdr:rowOff>13608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296650" y="609600"/>
          <a:ext cx="5163306" cy="1509033"/>
        </a:xfrm>
        <a:prstGeom prst="rect">
          <a:avLst/>
        </a:prstGeom>
        <a:ln w="381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申請書作成方法</a:t>
          </a:r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⑴</a:t>
          </a:r>
          <a:r>
            <a:rPr kumimoji="1" lang="ja-JP" altLang="en-US" sz="1200" baseline="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青色セルに必要項目を入力してください。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申請日の上のセルに「全項目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OK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」と表示されましたら必須項目の入力は完了です。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（未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誤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入力の必須項目がある場合はその項目名が表示されます。）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⑵ 印刷（白黒可）後、白十字販売株式会社おむつ相談係宛て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FAX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し提出してください。（白十字販売へのお電話でも内容の変更が可能です。）</a:t>
          </a:r>
        </a:p>
      </xdr:txBody>
    </xdr:sp>
    <xdr:clientData/>
  </xdr:twoCellAnchor>
  <xdr:twoCellAnchor>
    <xdr:from>
      <xdr:col>36</xdr:col>
      <xdr:colOff>0</xdr:colOff>
      <xdr:row>9</xdr:row>
      <xdr:rowOff>108858</xdr:rowOff>
    </xdr:from>
    <xdr:to>
      <xdr:col>50</xdr:col>
      <xdr:colOff>272863</xdr:colOff>
      <xdr:row>11</xdr:row>
      <xdr:rowOff>503465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296650" y="2213883"/>
          <a:ext cx="4406713" cy="1023257"/>
        </a:xfrm>
        <a:prstGeom prst="wedgeRectCallout">
          <a:avLst>
            <a:gd name="adj1" fmla="val -55067"/>
            <a:gd name="adj2" fmla="val -29531"/>
          </a:avLst>
        </a:prstGeom>
        <a:ln w="285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おむつ使用者住所への配送の場合は「上記に同じ」にチェックを入れます。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別の配送先を希望する場合は「その他」にチェックを入れて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以下に配送先を入力してください。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36</xdr:col>
      <xdr:colOff>0</xdr:colOff>
      <xdr:row>14</xdr:row>
      <xdr:rowOff>0</xdr:rowOff>
    </xdr:from>
    <xdr:to>
      <xdr:col>50</xdr:col>
      <xdr:colOff>272863</xdr:colOff>
      <xdr:row>15</xdr:row>
      <xdr:rowOff>353786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296650" y="4410075"/>
          <a:ext cx="4406713" cy="1020536"/>
        </a:xfrm>
        <a:prstGeom prst="wedgeRectCallout">
          <a:avLst>
            <a:gd name="adj1" fmla="val -54762"/>
            <a:gd name="adj2" fmla="val -21531"/>
          </a:avLst>
        </a:prstGeom>
        <a:ln w="285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本注文票の作成者（注文内容を決めた方）の氏名、本人との続柄、電話番号を入力してください。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おむつ利用者自身で注文する場合は、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氏名「同上」続柄「本人」電話番号「同上」としてください。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36</xdr:col>
      <xdr:colOff>0</xdr:colOff>
      <xdr:row>20</xdr:row>
      <xdr:rowOff>0</xdr:rowOff>
    </xdr:from>
    <xdr:to>
      <xdr:col>50</xdr:col>
      <xdr:colOff>272863</xdr:colOff>
      <xdr:row>21</xdr:row>
      <xdr:rowOff>81643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296650" y="9115425"/>
          <a:ext cx="4406713" cy="834118"/>
        </a:xfrm>
        <a:prstGeom prst="wedgeRectCallout">
          <a:avLst>
            <a:gd name="adj1" fmla="val -54762"/>
            <a:gd name="adj2" fmla="val -21531"/>
          </a:avLst>
        </a:prstGeom>
        <a:ln w="285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識別番号を入力すると、商品名・サイズ・１袋点数が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自動で入力されます。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注文袋数を入力すると、合計点数が自動で計算されます。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36</xdr:col>
      <xdr:colOff>0</xdr:colOff>
      <xdr:row>12</xdr:row>
      <xdr:rowOff>204108</xdr:rowOff>
    </xdr:from>
    <xdr:to>
      <xdr:col>50</xdr:col>
      <xdr:colOff>272863</xdr:colOff>
      <xdr:row>13</xdr:row>
      <xdr:rowOff>462643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253107" y="3633108"/>
          <a:ext cx="4463863" cy="598714"/>
        </a:xfrm>
        <a:prstGeom prst="wedgeRectCallout">
          <a:avLst>
            <a:gd name="adj1" fmla="val -55067"/>
            <a:gd name="adj2" fmla="val -29531"/>
          </a:avLst>
        </a:prstGeom>
        <a:ln w="28575"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認定通知等に記載のある認定番号を入力してください。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200" b="0" i="0" baseline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不明の場合は空白でも構いません。</a:t>
          </a:r>
          <a:endParaRPr lang="en-US" altLang="ja-JP" sz="1200" b="0" i="0" baseline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9</xdr:row>
          <xdr:rowOff>66675</xdr:rowOff>
        </xdr:from>
        <xdr:to>
          <xdr:col>14</xdr:col>
          <xdr:colOff>247650</xdr:colOff>
          <xdr:row>9</xdr:row>
          <xdr:rowOff>342900</xdr:rowOff>
        </xdr:to>
        <xdr:sp macro="" textlink="">
          <xdr:nvSpPr>
            <xdr:cNvPr id="4" name="チェック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9</xdr:row>
          <xdr:rowOff>66675</xdr:rowOff>
        </xdr:from>
        <xdr:to>
          <xdr:col>19</xdr:col>
          <xdr:colOff>247650</xdr:colOff>
          <xdr:row>9</xdr:row>
          <xdr:rowOff>342900</xdr:rowOff>
        </xdr:to>
        <xdr:sp macro="" textlink="">
          <xdr:nvSpPr>
            <xdr:cNvPr id="5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15</xdr:row>
          <xdr:rowOff>66675</xdr:rowOff>
        </xdr:from>
        <xdr:to>
          <xdr:col>27</xdr:col>
          <xdr:colOff>276225</xdr:colOff>
          <xdr:row>15</xdr:row>
          <xdr:rowOff>342900</xdr:rowOff>
        </xdr:to>
        <xdr:sp macro="" textlink="">
          <xdr:nvSpPr>
            <xdr:cNvPr id="6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830;&#21697;&#12487;&#12540;&#1247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商品変更用"/>
      <sheetName val="商品データ "/>
    </sheetNames>
    <sheetDataSet>
      <sheetData sheetId="0"/>
      <sheetData sheetId="1">
        <row r="2">
          <cell r="A2">
            <v>40</v>
          </cell>
          <cell r="B2" t="str">
            <v>パンツ型</v>
          </cell>
          <cell r="C2" t="str">
            <v>白十字</v>
          </cell>
          <cell r="D2" t="str">
            <v>サルバ やわ楽パンツ</v>
          </cell>
          <cell r="E2" t="str">
            <v>S</v>
          </cell>
          <cell r="F2">
            <v>26</v>
          </cell>
          <cell r="G2">
            <v>18</v>
          </cell>
        </row>
        <row r="3">
          <cell r="A3">
            <v>41</v>
          </cell>
          <cell r="B3" t="str">
            <v>パンツ型</v>
          </cell>
          <cell r="C3" t="str">
            <v>白十字</v>
          </cell>
          <cell r="D3" t="str">
            <v>サルバ やわ楽パンツ</v>
          </cell>
          <cell r="E3" t="str">
            <v>M</v>
          </cell>
          <cell r="F3">
            <v>24</v>
          </cell>
          <cell r="G3">
            <v>18</v>
          </cell>
        </row>
        <row r="4">
          <cell r="A4">
            <v>42</v>
          </cell>
          <cell r="B4" t="str">
            <v>パンツ型</v>
          </cell>
          <cell r="C4" t="str">
            <v>白十字</v>
          </cell>
          <cell r="D4" t="str">
            <v>サルバ やわ楽パンツ</v>
          </cell>
          <cell r="E4" t="str">
            <v>L</v>
          </cell>
          <cell r="F4">
            <v>22</v>
          </cell>
          <cell r="G4">
            <v>18</v>
          </cell>
        </row>
        <row r="5">
          <cell r="A5">
            <v>43</v>
          </cell>
          <cell r="B5" t="str">
            <v>パンツ型</v>
          </cell>
          <cell r="C5" t="str">
            <v>白十字</v>
          </cell>
          <cell r="D5" t="str">
            <v>サルバ やわ楽パンツ</v>
          </cell>
          <cell r="E5" t="str">
            <v>LL</v>
          </cell>
          <cell r="F5">
            <v>20</v>
          </cell>
          <cell r="G5">
            <v>18</v>
          </cell>
        </row>
        <row r="6">
          <cell r="A6">
            <v>47</v>
          </cell>
          <cell r="B6" t="str">
            <v>パンツ型</v>
          </cell>
          <cell r="C6" t="str">
            <v>白十字</v>
          </cell>
          <cell r="D6" t="str">
            <v>サルバ やわ楽パンツ安心うす型</v>
          </cell>
          <cell r="E6" t="str">
            <v>M-L</v>
          </cell>
          <cell r="F6">
            <v>22</v>
          </cell>
          <cell r="G6">
            <v>23</v>
          </cell>
        </row>
        <row r="7">
          <cell r="A7">
            <v>48</v>
          </cell>
          <cell r="B7" t="str">
            <v>パンツ型</v>
          </cell>
          <cell r="C7" t="str">
            <v>白十字</v>
          </cell>
          <cell r="D7" t="str">
            <v>サルバ やわ楽パンツ安心うす型</v>
          </cell>
          <cell r="E7" t="str">
            <v>L-LL</v>
          </cell>
          <cell r="F7">
            <v>20</v>
          </cell>
          <cell r="G7">
            <v>23</v>
          </cell>
        </row>
        <row r="8">
          <cell r="A8">
            <v>22</v>
          </cell>
          <cell r="B8" t="str">
            <v>パンツ型</v>
          </cell>
          <cell r="C8" t="str">
            <v>白十字</v>
          </cell>
          <cell r="D8" t="str">
            <v>サルバ やわ楽パンツしっかり長時間</v>
          </cell>
          <cell r="E8" t="str">
            <v>M-L</v>
          </cell>
          <cell r="F8">
            <v>18</v>
          </cell>
          <cell r="G8">
            <v>23</v>
          </cell>
        </row>
        <row r="9">
          <cell r="A9">
            <v>23</v>
          </cell>
          <cell r="B9" t="str">
            <v>パンツ型</v>
          </cell>
          <cell r="C9" t="str">
            <v>白十字</v>
          </cell>
          <cell r="D9" t="str">
            <v>サルバ やわ楽パンツしっかり長時間</v>
          </cell>
          <cell r="E9" t="str">
            <v>L-LL</v>
          </cell>
          <cell r="F9">
            <v>16</v>
          </cell>
          <cell r="G9">
            <v>23</v>
          </cell>
        </row>
        <row r="10">
          <cell r="A10">
            <v>119</v>
          </cell>
          <cell r="B10" t="str">
            <v>パンツ型</v>
          </cell>
          <cell r="C10" t="str">
            <v>白十字</v>
          </cell>
          <cell r="D10" t="str">
            <v>PUパンツタイプ</v>
          </cell>
          <cell r="E10" t="str">
            <v>XL</v>
          </cell>
          <cell r="F10">
            <v>14</v>
          </cell>
          <cell r="G10">
            <v>16</v>
          </cell>
        </row>
        <row r="11">
          <cell r="A11">
            <v>53</v>
          </cell>
          <cell r="B11" t="str">
            <v>パンツ型</v>
          </cell>
          <cell r="C11" t="str">
            <v>ユニ・チャーム</v>
          </cell>
          <cell r="D11" t="str">
            <v>ライフリー 超うす型下着感覚パンツ</v>
          </cell>
          <cell r="E11" t="str">
            <v>M</v>
          </cell>
          <cell r="F11">
            <v>24</v>
          </cell>
          <cell r="G11">
            <v>23</v>
          </cell>
        </row>
        <row r="12">
          <cell r="A12">
            <v>54</v>
          </cell>
          <cell r="B12" t="str">
            <v>パンツ型</v>
          </cell>
          <cell r="C12" t="str">
            <v>ユニ・チャーム</v>
          </cell>
          <cell r="D12" t="str">
            <v>ライフリー 超うす型下着感覚パンツ</v>
          </cell>
          <cell r="E12" t="str">
            <v>L</v>
          </cell>
          <cell r="F12">
            <v>22</v>
          </cell>
          <cell r="G12">
            <v>23</v>
          </cell>
        </row>
        <row r="13">
          <cell r="A13">
            <v>55</v>
          </cell>
          <cell r="B13" t="str">
            <v>パンツ型</v>
          </cell>
          <cell r="C13" t="str">
            <v>ユニ・チャーム</v>
          </cell>
          <cell r="D13" t="str">
            <v>ライフリー うす型軽快パンツ</v>
          </cell>
          <cell r="E13" t="str">
            <v>S</v>
          </cell>
          <cell r="F13">
            <v>24</v>
          </cell>
          <cell r="G13">
            <v>23</v>
          </cell>
        </row>
        <row r="14">
          <cell r="A14">
            <v>56</v>
          </cell>
          <cell r="B14" t="str">
            <v>パンツ型</v>
          </cell>
          <cell r="C14" t="str">
            <v>ユニ・チャーム</v>
          </cell>
          <cell r="D14" t="str">
            <v>ライフリー うす型軽快パンツ</v>
          </cell>
          <cell r="E14" t="str">
            <v>M</v>
          </cell>
          <cell r="F14">
            <v>22</v>
          </cell>
          <cell r="G14">
            <v>23</v>
          </cell>
        </row>
        <row r="15">
          <cell r="A15">
            <v>57</v>
          </cell>
          <cell r="B15" t="str">
            <v>パンツ型</v>
          </cell>
          <cell r="C15" t="str">
            <v>ユニ・チャーム</v>
          </cell>
          <cell r="D15" t="str">
            <v>ライフリー うす型軽快パンツ</v>
          </cell>
          <cell r="E15" t="str">
            <v>L</v>
          </cell>
          <cell r="F15">
            <v>20</v>
          </cell>
          <cell r="G15">
            <v>23</v>
          </cell>
        </row>
        <row r="16">
          <cell r="A16">
            <v>58</v>
          </cell>
          <cell r="B16" t="str">
            <v>パンツ型</v>
          </cell>
          <cell r="C16" t="str">
            <v>ユニ・チャーム</v>
          </cell>
          <cell r="D16" t="str">
            <v>ライフリー うす型軽快パンツ</v>
          </cell>
          <cell r="E16" t="str">
            <v>LL</v>
          </cell>
          <cell r="F16">
            <v>18</v>
          </cell>
          <cell r="G16">
            <v>23</v>
          </cell>
        </row>
        <row r="17">
          <cell r="A17">
            <v>1</v>
          </cell>
          <cell r="B17" t="str">
            <v>パンツ型</v>
          </cell>
          <cell r="C17" t="str">
            <v>ユニ・チャーム</v>
          </cell>
          <cell r="D17" t="str">
            <v>ライフリー リハビリパンツ</v>
          </cell>
          <cell r="E17" t="str">
            <v>Ｓ</v>
          </cell>
          <cell r="F17">
            <v>18</v>
          </cell>
          <cell r="G17">
            <v>23</v>
          </cell>
        </row>
        <row r="18">
          <cell r="A18">
            <v>2</v>
          </cell>
          <cell r="B18" t="str">
            <v>パンツ型</v>
          </cell>
          <cell r="C18" t="str">
            <v>ユニ・チャーム</v>
          </cell>
          <cell r="D18" t="str">
            <v>ライフリー リハビリパンツ</v>
          </cell>
          <cell r="E18" t="str">
            <v>Ｍ</v>
          </cell>
          <cell r="F18">
            <v>16</v>
          </cell>
          <cell r="G18">
            <v>23</v>
          </cell>
        </row>
        <row r="19">
          <cell r="A19">
            <v>3</v>
          </cell>
          <cell r="B19" t="str">
            <v>パンツ型</v>
          </cell>
          <cell r="C19" t="str">
            <v>ユニ・チャーム</v>
          </cell>
          <cell r="D19" t="str">
            <v>ライフリー リハビリパンツ</v>
          </cell>
          <cell r="E19" t="str">
            <v>Ｌ</v>
          </cell>
          <cell r="F19">
            <v>14</v>
          </cell>
          <cell r="G19">
            <v>23</v>
          </cell>
        </row>
        <row r="20">
          <cell r="A20">
            <v>4</v>
          </cell>
          <cell r="B20" t="str">
            <v>パンツ型</v>
          </cell>
          <cell r="C20" t="str">
            <v>ユニ・チャーム</v>
          </cell>
          <cell r="D20" t="str">
            <v>ライフリー リハビリパンツ</v>
          </cell>
          <cell r="E20" t="str">
            <v>ＬＬ</v>
          </cell>
          <cell r="F20">
            <v>12</v>
          </cell>
          <cell r="G20">
            <v>23</v>
          </cell>
        </row>
        <row r="21">
          <cell r="A21">
            <v>117</v>
          </cell>
          <cell r="B21" t="str">
            <v>パンツ型</v>
          </cell>
          <cell r="C21" t="str">
            <v>ユニ・チャーム</v>
          </cell>
          <cell r="D21" t="str">
            <v>ライフリー パッドなしでも長時間安心パンツ</v>
          </cell>
          <cell r="E21" t="str">
            <v>S</v>
          </cell>
          <cell r="F21">
            <v>16</v>
          </cell>
          <cell r="G21">
            <v>27</v>
          </cell>
        </row>
        <row r="22">
          <cell r="A22">
            <v>59</v>
          </cell>
          <cell r="B22" t="str">
            <v>パンツ型</v>
          </cell>
          <cell r="C22" t="str">
            <v>ユニ・チャーム</v>
          </cell>
          <cell r="D22" t="str">
            <v>ライフリー パッドなしでも長時間安心パンツ</v>
          </cell>
          <cell r="E22" t="str">
            <v>M</v>
          </cell>
          <cell r="F22">
            <v>14</v>
          </cell>
          <cell r="G22">
            <v>27</v>
          </cell>
        </row>
        <row r="23">
          <cell r="A23">
            <v>60</v>
          </cell>
          <cell r="B23" t="str">
            <v>パンツ型</v>
          </cell>
          <cell r="C23" t="str">
            <v>ユニ・チャーム</v>
          </cell>
          <cell r="D23" t="str">
            <v>ライフリー パッドなしでも長時間安心パンツ</v>
          </cell>
          <cell r="E23" t="str">
            <v>L</v>
          </cell>
          <cell r="F23">
            <v>12</v>
          </cell>
          <cell r="G23">
            <v>27</v>
          </cell>
        </row>
        <row r="24">
          <cell r="A24">
            <v>118</v>
          </cell>
          <cell r="B24" t="str">
            <v>パンツ型</v>
          </cell>
          <cell r="C24" t="str">
            <v>ユニ・チャーム</v>
          </cell>
          <cell r="D24" t="str">
            <v>ライフリー パッドなしでも長時間安心パンツ</v>
          </cell>
          <cell r="E24" t="str">
            <v>LL</v>
          </cell>
          <cell r="F24">
            <v>10</v>
          </cell>
          <cell r="G24">
            <v>27</v>
          </cell>
        </row>
        <row r="25">
          <cell r="A25">
            <v>64</v>
          </cell>
          <cell r="B25" t="str">
            <v>パンツ型</v>
          </cell>
          <cell r="C25" t="str">
            <v>大王製紙</v>
          </cell>
          <cell r="D25" t="str">
            <v>アテント Ｒケアうす型さらさらパンツ</v>
          </cell>
          <cell r="E25" t="str">
            <v>M-L</v>
          </cell>
          <cell r="F25">
            <v>22</v>
          </cell>
          <cell r="G25">
            <v>25</v>
          </cell>
        </row>
        <row r="26">
          <cell r="A26">
            <v>65</v>
          </cell>
          <cell r="B26" t="str">
            <v>パンツ型</v>
          </cell>
          <cell r="C26" t="str">
            <v>大王製紙</v>
          </cell>
          <cell r="D26" t="str">
            <v>アテント Ｒケアうす型さらさらパンツ</v>
          </cell>
          <cell r="E26" t="str">
            <v>L-LL</v>
          </cell>
          <cell r="F26">
            <v>20</v>
          </cell>
          <cell r="G26">
            <v>25</v>
          </cell>
        </row>
        <row r="27">
          <cell r="A27">
            <v>62</v>
          </cell>
          <cell r="B27" t="str">
            <v>パンツ型</v>
          </cell>
          <cell r="C27" t="str">
            <v>日本製紙
クレシア</v>
          </cell>
          <cell r="D27" t="str">
            <v>肌ケアアクティ うす型パンツ消臭抗菌プラス</v>
          </cell>
          <cell r="E27" t="str">
            <v>M-L</v>
          </cell>
          <cell r="F27">
            <v>18</v>
          </cell>
          <cell r="G27">
            <v>20</v>
          </cell>
        </row>
        <row r="28">
          <cell r="A28">
            <v>63</v>
          </cell>
          <cell r="B28" t="str">
            <v>パンツ型</v>
          </cell>
          <cell r="C28" t="str">
            <v>日本製紙
クレシア</v>
          </cell>
          <cell r="D28" t="str">
            <v>肌ケアアクティ うす型パンツ消臭抗菌プラス</v>
          </cell>
          <cell r="E28" t="str">
            <v>L-LL</v>
          </cell>
          <cell r="F28">
            <v>16</v>
          </cell>
          <cell r="G28">
            <v>20</v>
          </cell>
        </row>
        <row r="29">
          <cell r="A29">
            <v>61</v>
          </cell>
          <cell r="B29" t="str">
            <v>パンツ型</v>
          </cell>
          <cell r="C29" t="str">
            <v>日本製紙
クレシア</v>
          </cell>
          <cell r="D29" t="str">
            <v>アクティ におわないのは良いパンツレギュラー</v>
          </cell>
          <cell r="E29" t="str">
            <v>Ｓ</v>
          </cell>
          <cell r="F29">
            <v>20</v>
          </cell>
          <cell r="G29">
            <v>22</v>
          </cell>
        </row>
        <row r="30">
          <cell r="A30">
            <v>5</v>
          </cell>
          <cell r="B30" t="str">
            <v>パンツ型</v>
          </cell>
          <cell r="C30" t="str">
            <v>日本製紙
クレシア</v>
          </cell>
          <cell r="D30" t="str">
            <v>アクティ におわないのは良いパンツスーパー</v>
          </cell>
          <cell r="E30" t="str">
            <v>S</v>
          </cell>
          <cell r="F30">
            <v>22</v>
          </cell>
          <cell r="G30">
            <v>23</v>
          </cell>
        </row>
        <row r="31">
          <cell r="A31">
            <v>66</v>
          </cell>
          <cell r="B31" t="str">
            <v>パンツ型</v>
          </cell>
          <cell r="C31" t="str">
            <v>花王</v>
          </cell>
          <cell r="D31" t="str">
            <v>リリーフ パンツタイプ上げ下げらくらくうす型パンツ</v>
          </cell>
          <cell r="E31" t="str">
            <v>M-L</v>
          </cell>
          <cell r="F31">
            <v>22</v>
          </cell>
          <cell r="G31">
            <v>24</v>
          </cell>
        </row>
        <row r="32">
          <cell r="A32">
            <v>67</v>
          </cell>
          <cell r="B32" t="str">
            <v>パンツ型</v>
          </cell>
          <cell r="C32" t="str">
            <v>花王</v>
          </cell>
          <cell r="D32" t="str">
            <v>リリーフ パンツタイプ上げ下げらくらくうす型パンツ</v>
          </cell>
          <cell r="E32" t="str">
            <v>L-LL</v>
          </cell>
          <cell r="F32">
            <v>20</v>
          </cell>
          <cell r="G32">
            <v>24</v>
          </cell>
        </row>
        <row r="33">
          <cell r="A33">
            <v>68</v>
          </cell>
          <cell r="B33" t="str">
            <v>パンツ型</v>
          </cell>
          <cell r="C33" t="str">
            <v>花王</v>
          </cell>
          <cell r="D33" t="str">
            <v>リリーフ パンツタイプ上げ下げらくらく長時間パンツ</v>
          </cell>
          <cell r="E33" t="str">
            <v>M-L</v>
          </cell>
          <cell r="F33">
            <v>16</v>
          </cell>
          <cell r="G33">
            <v>24</v>
          </cell>
        </row>
        <row r="34">
          <cell r="A34">
            <v>69</v>
          </cell>
          <cell r="B34" t="str">
            <v>パンツ型</v>
          </cell>
          <cell r="C34" t="str">
            <v>花王</v>
          </cell>
          <cell r="D34" t="str">
            <v>リリーフ パンツタイプ上げ下げらくらく長時間パンツ</v>
          </cell>
          <cell r="E34" t="str">
            <v>L-LL</v>
          </cell>
          <cell r="F34">
            <v>14</v>
          </cell>
          <cell r="G34">
            <v>24</v>
          </cell>
        </row>
        <row r="35">
          <cell r="A35">
            <v>70</v>
          </cell>
          <cell r="B35" t="str">
            <v>パンツ型</v>
          </cell>
          <cell r="C35" t="str">
            <v>光洋</v>
          </cell>
          <cell r="D35" t="str">
            <v>オンリーワンケア前後フリーパンツ</v>
          </cell>
          <cell r="E35" t="str">
            <v>S</v>
          </cell>
          <cell r="F35">
            <v>20</v>
          </cell>
          <cell r="G35">
            <v>25</v>
          </cell>
        </row>
        <row r="36">
          <cell r="A36">
            <v>71</v>
          </cell>
          <cell r="B36" t="str">
            <v>パンツ型</v>
          </cell>
          <cell r="C36" t="str">
            <v>光洋</v>
          </cell>
          <cell r="D36" t="str">
            <v>オンリーワンケア前後フリーパンツ</v>
          </cell>
          <cell r="E36" t="str">
            <v>M</v>
          </cell>
          <cell r="F36">
            <v>18</v>
          </cell>
          <cell r="G36">
            <v>25</v>
          </cell>
        </row>
        <row r="37">
          <cell r="A37">
            <v>72</v>
          </cell>
          <cell r="B37" t="str">
            <v>パンツ型</v>
          </cell>
          <cell r="C37" t="str">
            <v>光洋</v>
          </cell>
          <cell r="D37" t="str">
            <v>オンリーワンケア前後フリーパンツ</v>
          </cell>
          <cell r="E37" t="str">
            <v>L</v>
          </cell>
          <cell r="F37">
            <v>16</v>
          </cell>
          <cell r="G37">
            <v>25</v>
          </cell>
        </row>
        <row r="38">
          <cell r="A38">
            <v>73</v>
          </cell>
          <cell r="B38" t="str">
            <v>テープ型</v>
          </cell>
          <cell r="C38" t="str">
            <v>白十字</v>
          </cell>
          <cell r="D38" t="str">
            <v>応援介護あて楽テープ止め</v>
          </cell>
          <cell r="E38" t="str">
            <v>M</v>
          </cell>
          <cell r="F38">
            <v>20</v>
          </cell>
          <cell r="G38">
            <v>23</v>
          </cell>
        </row>
        <row r="39">
          <cell r="A39">
            <v>74</v>
          </cell>
          <cell r="B39" t="str">
            <v>テープ型</v>
          </cell>
          <cell r="C39" t="str">
            <v>白十字</v>
          </cell>
          <cell r="D39" t="str">
            <v>応援介護あて楽テープ止め</v>
          </cell>
          <cell r="E39" t="str">
            <v>L</v>
          </cell>
          <cell r="F39">
            <v>17</v>
          </cell>
          <cell r="G39">
            <v>23</v>
          </cell>
        </row>
        <row r="40">
          <cell r="A40">
            <v>75</v>
          </cell>
          <cell r="B40" t="str">
            <v>テープ型</v>
          </cell>
          <cell r="C40" t="str">
            <v>白十字</v>
          </cell>
          <cell r="D40" t="str">
            <v>サルバ 安心Ｗフィット</v>
          </cell>
          <cell r="E40" t="str">
            <v>S-M</v>
          </cell>
          <cell r="F40">
            <v>32</v>
          </cell>
          <cell r="G40">
            <v>35</v>
          </cell>
        </row>
        <row r="41">
          <cell r="A41">
            <v>10</v>
          </cell>
          <cell r="B41" t="str">
            <v>テープ型</v>
          </cell>
          <cell r="C41" t="str">
            <v>白十字</v>
          </cell>
          <cell r="D41" t="str">
            <v>サルバ 安心Ｗフィット(10枚入)</v>
          </cell>
          <cell r="E41" t="str">
            <v>M</v>
          </cell>
          <cell r="F41">
            <v>10</v>
          </cell>
          <cell r="G41">
            <v>13</v>
          </cell>
        </row>
        <row r="42">
          <cell r="A42">
            <v>76</v>
          </cell>
          <cell r="B42" t="str">
            <v>テープ型</v>
          </cell>
          <cell r="C42" t="str">
            <v>白十字</v>
          </cell>
          <cell r="D42" t="str">
            <v>サルバ 安心Ｗフィット(30枚入)</v>
          </cell>
          <cell r="E42" t="str">
            <v>Ｍ</v>
          </cell>
          <cell r="F42">
            <v>30</v>
          </cell>
          <cell r="G42">
            <v>35</v>
          </cell>
        </row>
        <row r="43">
          <cell r="A43">
            <v>77</v>
          </cell>
          <cell r="B43" t="str">
            <v>テープ型</v>
          </cell>
          <cell r="C43" t="str">
            <v>白十字</v>
          </cell>
          <cell r="D43" t="str">
            <v>サルバ 安心Ｗフィット</v>
          </cell>
          <cell r="E43" t="str">
            <v>M-L</v>
          </cell>
          <cell r="F43">
            <v>28</v>
          </cell>
          <cell r="G43">
            <v>35</v>
          </cell>
        </row>
        <row r="44">
          <cell r="A44">
            <v>11</v>
          </cell>
          <cell r="B44" t="str">
            <v>テープ型</v>
          </cell>
          <cell r="C44" t="str">
            <v>白十字</v>
          </cell>
          <cell r="D44" t="str">
            <v>サルバ 安心Ｗフィット(9枚入)</v>
          </cell>
          <cell r="E44" t="str">
            <v>L</v>
          </cell>
          <cell r="F44">
            <v>9</v>
          </cell>
          <cell r="G44">
            <v>13</v>
          </cell>
        </row>
        <row r="45">
          <cell r="A45">
            <v>78</v>
          </cell>
          <cell r="B45" t="str">
            <v>テープ型</v>
          </cell>
          <cell r="C45" t="str">
            <v>白十字</v>
          </cell>
          <cell r="D45" t="str">
            <v>サルバ 安心Ｗフィット(26枚入)</v>
          </cell>
          <cell r="E45" t="str">
            <v>Ｌ</v>
          </cell>
          <cell r="F45">
            <v>26</v>
          </cell>
          <cell r="G45">
            <v>35</v>
          </cell>
        </row>
        <row r="46">
          <cell r="A46">
            <v>37</v>
          </cell>
          <cell r="B46" t="str">
            <v>テープ型</v>
          </cell>
          <cell r="C46" t="str">
            <v>白十字</v>
          </cell>
          <cell r="D46" t="str">
            <v>サルバ 強力吸収テープ止め</v>
          </cell>
          <cell r="E46" t="str">
            <v>Ｍ</v>
          </cell>
          <cell r="F46">
            <v>12</v>
          </cell>
          <cell r="G46">
            <v>16</v>
          </cell>
        </row>
        <row r="47">
          <cell r="A47">
            <v>38</v>
          </cell>
          <cell r="B47" t="str">
            <v>テープ型</v>
          </cell>
          <cell r="C47" t="str">
            <v>白十字</v>
          </cell>
          <cell r="D47" t="str">
            <v>サルバ 強力吸収テープ止め</v>
          </cell>
          <cell r="E47" t="str">
            <v>Ｌ</v>
          </cell>
          <cell r="F47">
            <v>10</v>
          </cell>
          <cell r="G47">
            <v>16</v>
          </cell>
        </row>
        <row r="48">
          <cell r="A48">
            <v>79</v>
          </cell>
          <cell r="B48" t="str">
            <v>テープ型</v>
          </cell>
          <cell r="C48" t="str">
            <v>ユニ・チャーム</v>
          </cell>
          <cell r="D48" t="str">
            <v>ライフリー 横モレあんしんテープ止め</v>
          </cell>
          <cell r="E48" t="str">
            <v>S</v>
          </cell>
          <cell r="F48">
            <v>22</v>
          </cell>
          <cell r="G48">
            <v>26</v>
          </cell>
        </row>
        <row r="49">
          <cell r="A49">
            <v>80</v>
          </cell>
          <cell r="B49" t="str">
            <v>テープ型</v>
          </cell>
          <cell r="C49" t="str">
            <v>ユニ・チャーム</v>
          </cell>
          <cell r="D49" t="str">
            <v>ライフリー 横モレあんしんテープ止め</v>
          </cell>
          <cell r="E49" t="str">
            <v>M</v>
          </cell>
          <cell r="F49">
            <v>20</v>
          </cell>
          <cell r="G49">
            <v>26</v>
          </cell>
        </row>
        <row r="50">
          <cell r="A50">
            <v>81</v>
          </cell>
          <cell r="B50" t="str">
            <v>テープ型</v>
          </cell>
          <cell r="C50" t="str">
            <v>ユニ・チャーム</v>
          </cell>
          <cell r="D50" t="str">
            <v>ライフリー 横モレあんしんテープ止め</v>
          </cell>
          <cell r="E50" t="str">
            <v>L</v>
          </cell>
          <cell r="F50">
            <v>17</v>
          </cell>
          <cell r="G50">
            <v>26</v>
          </cell>
        </row>
        <row r="51">
          <cell r="A51">
            <v>82</v>
          </cell>
          <cell r="B51" t="str">
            <v>テープ型</v>
          </cell>
          <cell r="C51" t="str">
            <v>ユニ・チャーム</v>
          </cell>
          <cell r="D51" t="str">
            <v>ライフリー 横モレあんしんテープ止め</v>
          </cell>
          <cell r="E51" t="str">
            <v>LL</v>
          </cell>
          <cell r="F51">
            <v>15</v>
          </cell>
          <cell r="G51">
            <v>26</v>
          </cell>
        </row>
        <row r="52">
          <cell r="A52">
            <v>123</v>
          </cell>
          <cell r="B52" t="str">
            <v>テープ型</v>
          </cell>
          <cell r="C52" t="str">
            <v>ユニ・チャーム</v>
          </cell>
          <cell r="D52" t="str">
            <v>ライフリー のびーるフィットうす型軽快テープ止め</v>
          </cell>
          <cell r="E52" t="str">
            <v>SM</v>
          </cell>
          <cell r="F52">
            <v>22</v>
          </cell>
          <cell r="G52">
            <v>26</v>
          </cell>
        </row>
        <row r="53">
          <cell r="A53">
            <v>124</v>
          </cell>
          <cell r="B53" t="str">
            <v>テープ型</v>
          </cell>
          <cell r="C53" t="str">
            <v>ユニ・チャーム</v>
          </cell>
          <cell r="D53" t="str">
            <v>ライフリー のびーるフィットうす型軽快テープ止め</v>
          </cell>
          <cell r="E53" t="str">
            <v>L</v>
          </cell>
          <cell r="F53">
            <v>20</v>
          </cell>
          <cell r="G53">
            <v>26</v>
          </cell>
        </row>
        <row r="54">
          <cell r="A54">
            <v>83</v>
          </cell>
          <cell r="B54" t="str">
            <v>テープ型</v>
          </cell>
          <cell r="C54" t="str">
            <v>大王製紙</v>
          </cell>
          <cell r="D54" t="str">
            <v>アテント 背モレ・横モレも防ぐテープ式</v>
          </cell>
          <cell r="E54" t="str">
            <v>S</v>
          </cell>
          <cell r="F54">
            <v>34</v>
          </cell>
          <cell r="G54">
            <v>42</v>
          </cell>
        </row>
        <row r="55">
          <cell r="A55">
            <v>84</v>
          </cell>
          <cell r="B55" t="str">
            <v>テープ型</v>
          </cell>
          <cell r="C55" t="str">
            <v>大王製紙</v>
          </cell>
          <cell r="D55" t="str">
            <v>アテント 背モレ・横モレも防ぐテープ式</v>
          </cell>
          <cell r="E55" t="str">
            <v>M</v>
          </cell>
          <cell r="F55">
            <v>28</v>
          </cell>
          <cell r="G55">
            <v>42</v>
          </cell>
        </row>
        <row r="56">
          <cell r="A56">
            <v>85</v>
          </cell>
          <cell r="B56" t="str">
            <v>テープ型</v>
          </cell>
          <cell r="C56" t="str">
            <v>大王製紙</v>
          </cell>
          <cell r="D56" t="str">
            <v>アテント 背モレ・横モレも防ぐテープ式</v>
          </cell>
          <cell r="E56" t="str">
            <v>L</v>
          </cell>
          <cell r="F56">
            <v>24</v>
          </cell>
          <cell r="G56">
            <v>42</v>
          </cell>
        </row>
        <row r="57">
          <cell r="A57">
            <v>88</v>
          </cell>
          <cell r="B57" t="str">
            <v>パッド型</v>
          </cell>
          <cell r="C57" t="str">
            <v>白十字</v>
          </cell>
          <cell r="D57" t="str">
            <v>サルバ Rパッド 男女共用　</v>
          </cell>
          <cell r="E57" t="str">
            <v>-</v>
          </cell>
          <cell r="F57">
            <v>60</v>
          </cell>
          <cell r="G57">
            <v>19</v>
          </cell>
        </row>
        <row r="58">
          <cell r="A58">
            <v>35</v>
          </cell>
          <cell r="B58" t="str">
            <v>パッド型</v>
          </cell>
          <cell r="C58" t="str">
            <v>白十字</v>
          </cell>
          <cell r="D58" t="str">
            <v>サルバ 尿とりパッドスーパー（男性用）</v>
          </cell>
          <cell r="E58" t="str">
            <v>-</v>
          </cell>
          <cell r="F58">
            <v>45</v>
          </cell>
          <cell r="G58">
            <v>13</v>
          </cell>
        </row>
        <row r="59">
          <cell r="A59">
            <v>36</v>
          </cell>
          <cell r="B59" t="str">
            <v>パッド型</v>
          </cell>
          <cell r="C59" t="str">
            <v>白十字</v>
          </cell>
          <cell r="D59" t="str">
            <v>サルバ 尿とりパッドスーパー（女性用）</v>
          </cell>
          <cell r="E59" t="str">
            <v>-</v>
          </cell>
          <cell r="F59">
            <v>45</v>
          </cell>
          <cell r="G59">
            <v>13</v>
          </cell>
        </row>
        <row r="60">
          <cell r="A60">
            <v>18</v>
          </cell>
          <cell r="B60" t="str">
            <v>パッド型</v>
          </cell>
          <cell r="C60" t="str">
            <v>白十字</v>
          </cell>
          <cell r="D60" t="str">
            <v>サルバ 尿吸収シート(補助パッド)</v>
          </cell>
          <cell r="E60" t="str">
            <v>-</v>
          </cell>
          <cell r="F60">
            <v>30</v>
          </cell>
          <cell r="G60">
            <v>9</v>
          </cell>
        </row>
        <row r="61">
          <cell r="A61">
            <v>17</v>
          </cell>
          <cell r="B61" t="str">
            <v>パッド型</v>
          </cell>
          <cell r="C61" t="str">
            <v>白十字</v>
          </cell>
          <cell r="D61" t="str">
            <v>サルバ あて楽パッドスーパーワイド長時間</v>
          </cell>
          <cell r="E61" t="str">
            <v>-</v>
          </cell>
          <cell r="F61">
            <v>30</v>
          </cell>
          <cell r="G61">
            <v>13</v>
          </cell>
        </row>
        <row r="62">
          <cell r="A62">
            <v>114</v>
          </cell>
          <cell r="B62" t="str">
            <v>パッド型</v>
          </cell>
          <cell r="C62" t="str">
            <v>白十字</v>
          </cell>
          <cell r="D62" t="str">
            <v>サルバ あて楽パッド朝まで1枚【夜用】</v>
          </cell>
          <cell r="E62" t="str">
            <v>-</v>
          </cell>
          <cell r="F62">
            <v>26</v>
          </cell>
          <cell r="G62">
            <v>16</v>
          </cell>
        </row>
        <row r="63">
          <cell r="A63">
            <v>24</v>
          </cell>
          <cell r="B63" t="str">
            <v>パッド型</v>
          </cell>
          <cell r="C63" t="str">
            <v>白十字</v>
          </cell>
          <cell r="D63" t="str">
            <v>サルバ あて楽パッド朝まで1枚【夜用スーパー】</v>
          </cell>
          <cell r="E63" t="str">
            <v>-</v>
          </cell>
          <cell r="F63">
            <v>22</v>
          </cell>
          <cell r="G63">
            <v>16</v>
          </cell>
        </row>
        <row r="64">
          <cell r="A64">
            <v>39</v>
          </cell>
          <cell r="B64" t="str">
            <v>パッド型</v>
          </cell>
          <cell r="C64" t="str">
            <v>白十字</v>
          </cell>
          <cell r="D64" t="str">
            <v>サルバ あて楽パッド朝まで1枚【強力吸収】</v>
          </cell>
          <cell r="E64" t="str">
            <v>-</v>
          </cell>
          <cell r="F64">
            <v>18</v>
          </cell>
          <cell r="G64">
            <v>16</v>
          </cell>
        </row>
        <row r="65">
          <cell r="A65">
            <v>95</v>
          </cell>
          <cell r="B65" t="str">
            <v>パッド型</v>
          </cell>
          <cell r="C65" t="str">
            <v>ユニ・チャーム</v>
          </cell>
          <cell r="D65" t="str">
            <v>ライフリー 長時間安心さらさらパッド</v>
          </cell>
          <cell r="E65" t="str">
            <v>-</v>
          </cell>
          <cell r="F65">
            <v>48</v>
          </cell>
          <cell r="G65">
            <v>22</v>
          </cell>
        </row>
        <row r="66">
          <cell r="A66">
            <v>96</v>
          </cell>
          <cell r="B66" t="str">
            <v>パッド型</v>
          </cell>
          <cell r="C66" t="str">
            <v>ユニ・チャーム</v>
          </cell>
          <cell r="D66" t="str">
            <v>ライフリー 一晩中あんしん尿とりパッド【夜用】</v>
          </cell>
          <cell r="E66" t="str">
            <v>-</v>
          </cell>
          <cell r="F66">
            <v>24</v>
          </cell>
          <cell r="G66">
            <v>12</v>
          </cell>
        </row>
        <row r="67">
          <cell r="A67">
            <v>97</v>
          </cell>
          <cell r="B67" t="str">
            <v>パッド型</v>
          </cell>
          <cell r="C67" t="str">
            <v>ユニ・チャーム</v>
          </cell>
          <cell r="D67" t="str">
            <v>ライフリー 一晩中あんしん尿とりパッド【夜用スーパー】</v>
          </cell>
          <cell r="E67" t="str">
            <v>-</v>
          </cell>
          <cell r="F67">
            <v>14</v>
          </cell>
          <cell r="G67">
            <v>12</v>
          </cell>
        </row>
        <row r="68">
          <cell r="A68">
            <v>116</v>
          </cell>
          <cell r="B68" t="str">
            <v>パッド型</v>
          </cell>
          <cell r="C68" t="str">
            <v>ユニ・チャーム</v>
          </cell>
          <cell r="D68" t="str">
            <v>ライフリー 一晩中あんしん尿とりパッド【超スーパー】</v>
          </cell>
          <cell r="E68" t="str">
            <v>-</v>
          </cell>
          <cell r="F68">
            <v>18</v>
          </cell>
          <cell r="G68">
            <v>20</v>
          </cell>
        </row>
        <row r="69">
          <cell r="A69">
            <v>33</v>
          </cell>
          <cell r="B69" t="str">
            <v>パッド型</v>
          </cell>
          <cell r="C69" t="str">
            <v>大王製紙</v>
          </cell>
          <cell r="D69" t="str">
            <v>アテント 軟便安心パッド</v>
          </cell>
          <cell r="E69" t="str">
            <v>-</v>
          </cell>
          <cell r="F69">
            <v>20</v>
          </cell>
          <cell r="G69">
            <v>21</v>
          </cell>
        </row>
        <row r="70">
          <cell r="A70">
            <v>94</v>
          </cell>
          <cell r="B70" t="str">
            <v>パッド型</v>
          </cell>
          <cell r="C70" t="str">
            <v>大王製紙</v>
          </cell>
          <cell r="D70" t="str">
            <v>アテント 夜１枚安心パッド【多いタイプ】</v>
          </cell>
          <cell r="E70" t="str">
            <v>-</v>
          </cell>
          <cell r="F70">
            <v>30</v>
          </cell>
          <cell r="G70">
            <v>23</v>
          </cell>
        </row>
        <row r="71">
          <cell r="A71">
            <v>115</v>
          </cell>
          <cell r="B71" t="str">
            <v>パッド型</v>
          </cell>
          <cell r="C71" t="str">
            <v>大王製紙</v>
          </cell>
          <cell r="D71" t="str">
            <v>アテント 夜１枚安心パッド【特に多いタイプ】</v>
          </cell>
          <cell r="E71" t="str">
            <v>-</v>
          </cell>
          <cell r="F71">
            <v>20</v>
          </cell>
          <cell r="G71">
            <v>24</v>
          </cell>
        </row>
        <row r="72">
          <cell r="A72">
            <v>15</v>
          </cell>
          <cell r="B72" t="str">
            <v>パッド型</v>
          </cell>
          <cell r="C72" t="str">
            <v>日本製紙
クレシア</v>
          </cell>
          <cell r="D72" t="str">
            <v>アクティ尿とりパッドスーパー　</v>
          </cell>
          <cell r="E72" t="str">
            <v>-</v>
          </cell>
          <cell r="F72">
            <v>30</v>
          </cell>
          <cell r="G72">
            <v>10</v>
          </cell>
        </row>
        <row r="73">
          <cell r="A73">
            <v>16</v>
          </cell>
          <cell r="B73" t="str">
            <v>パッド型</v>
          </cell>
          <cell r="C73" t="str">
            <v>日本製紙
クレシア</v>
          </cell>
          <cell r="D73" t="str">
            <v>アクティ 尿取りパッド 昼用・長時間</v>
          </cell>
          <cell r="E73" t="str">
            <v>-</v>
          </cell>
          <cell r="F73">
            <v>24</v>
          </cell>
          <cell r="G73">
            <v>10</v>
          </cell>
        </row>
        <row r="74">
          <cell r="A74">
            <v>86</v>
          </cell>
          <cell r="B74" t="str">
            <v>パッド型</v>
          </cell>
          <cell r="C74" t="str">
            <v>日本製紙
クレシア</v>
          </cell>
          <cell r="D74" t="str">
            <v>アクティワイドパッドスタンダードプラス</v>
          </cell>
          <cell r="E74" t="str">
            <v>-</v>
          </cell>
          <cell r="F74">
            <v>30</v>
          </cell>
          <cell r="G74">
            <v>13</v>
          </cell>
        </row>
        <row r="75">
          <cell r="A75">
            <v>87</v>
          </cell>
          <cell r="B75" t="str">
            <v>パッド型</v>
          </cell>
          <cell r="C75" t="str">
            <v>日本製紙
クレシア</v>
          </cell>
          <cell r="D75" t="str">
            <v>アクティワイドパッドウルトラプラス</v>
          </cell>
          <cell r="E75" t="str">
            <v>-</v>
          </cell>
          <cell r="F75">
            <v>30</v>
          </cell>
          <cell r="G75">
            <v>20</v>
          </cell>
        </row>
        <row r="76">
          <cell r="A76">
            <v>21</v>
          </cell>
          <cell r="B76" t="str">
            <v>パッド型</v>
          </cell>
          <cell r="C76" t="str">
            <v>イワツキ</v>
          </cell>
          <cell r="D76" t="str">
            <v>安心夜用パッド</v>
          </cell>
          <cell r="E76" t="str">
            <v>-</v>
          </cell>
          <cell r="F76">
            <v>28</v>
          </cell>
          <cell r="G76">
            <v>28</v>
          </cell>
        </row>
        <row r="77">
          <cell r="A77">
            <v>49</v>
          </cell>
          <cell r="B77" t="str">
            <v>パッド型</v>
          </cell>
          <cell r="C77" t="str">
            <v>白十字</v>
          </cell>
          <cell r="D77" t="str">
            <v>サルバ 紙パンツ用やわ楽パッド【2回吸収】</v>
          </cell>
          <cell r="E77" t="str">
            <v>-</v>
          </cell>
          <cell r="F77">
            <v>46</v>
          </cell>
          <cell r="G77">
            <v>14</v>
          </cell>
        </row>
        <row r="78">
          <cell r="A78">
            <v>50</v>
          </cell>
          <cell r="B78" t="str">
            <v>パッド型</v>
          </cell>
          <cell r="C78" t="str">
            <v>白十字</v>
          </cell>
          <cell r="D78" t="str">
            <v>サルバ 紙パンツ用やわ楽パッド【4回吸収】</v>
          </cell>
          <cell r="E78" t="str">
            <v>-</v>
          </cell>
          <cell r="F78">
            <v>36</v>
          </cell>
          <cell r="G78">
            <v>14</v>
          </cell>
        </row>
        <row r="79">
          <cell r="A79">
            <v>120</v>
          </cell>
          <cell r="B79" t="str">
            <v>パッド型</v>
          </cell>
          <cell r="C79" t="str">
            <v>ユニ・チャーム</v>
          </cell>
          <cell r="D79" t="str">
            <v>ライフリー ズレずに安心紙パンツ専用尿とりパッドコンパクト</v>
          </cell>
          <cell r="E79" t="str">
            <v>-</v>
          </cell>
          <cell r="F79">
            <v>20</v>
          </cell>
          <cell r="G79">
            <v>11</v>
          </cell>
        </row>
        <row r="80">
          <cell r="A80">
            <v>34</v>
          </cell>
          <cell r="B80" t="str">
            <v>パッド型</v>
          </cell>
          <cell r="C80" t="str">
            <v>ユニ・チャーム</v>
          </cell>
          <cell r="D80" t="str">
            <v>ライフリー ズレずに安心紙パンツ専用尿とりパッド【昼用】</v>
          </cell>
          <cell r="E80" t="str">
            <v>-</v>
          </cell>
          <cell r="F80">
            <v>36</v>
          </cell>
          <cell r="G80">
            <v>13</v>
          </cell>
        </row>
        <row r="81">
          <cell r="A81">
            <v>98</v>
          </cell>
          <cell r="B81" t="str">
            <v>パッド型</v>
          </cell>
          <cell r="C81" t="str">
            <v>ユニ・チャーム</v>
          </cell>
          <cell r="D81" t="str">
            <v>ライフリー ズレずに安心紙パンツ専用尿とりパッド【夜用スーパー】</v>
          </cell>
          <cell r="E81" t="str">
            <v>-</v>
          </cell>
          <cell r="F81">
            <v>16</v>
          </cell>
          <cell r="G81">
            <v>13</v>
          </cell>
        </row>
        <row r="82">
          <cell r="A82">
            <v>121</v>
          </cell>
          <cell r="B82" t="str">
            <v>パッド型</v>
          </cell>
          <cell r="C82" t="str">
            <v>ユニ・チャーム</v>
          </cell>
          <cell r="D82" t="str">
            <v>ライフリー ズレずに安心紙パンツ専用尿とりパッド【6回吸収】</v>
          </cell>
          <cell r="E82" t="str">
            <v>-</v>
          </cell>
          <cell r="F82">
            <v>18</v>
          </cell>
          <cell r="G82">
            <v>17</v>
          </cell>
        </row>
        <row r="83">
          <cell r="A83">
            <v>122</v>
          </cell>
          <cell r="B83" t="str">
            <v>パッド型</v>
          </cell>
          <cell r="C83" t="str">
            <v>ユニ・チャーム</v>
          </cell>
          <cell r="D83" t="str">
            <v>ライフリー ズレずに安心紙パンツ専用尿とりパッド【8回吸収】</v>
          </cell>
          <cell r="E83" t="str">
            <v>-</v>
          </cell>
          <cell r="F83">
            <v>14</v>
          </cell>
          <cell r="G83">
            <v>17</v>
          </cell>
        </row>
        <row r="84">
          <cell r="A84">
            <v>91</v>
          </cell>
          <cell r="B84" t="str">
            <v>パッド型</v>
          </cell>
          <cell r="C84" t="str">
            <v>白十字</v>
          </cell>
          <cell r="D84" t="str">
            <v>サルバ さらさらケアパッド【少・中量用】</v>
          </cell>
          <cell r="E84" t="str">
            <v>-</v>
          </cell>
          <cell r="F84">
            <v>30</v>
          </cell>
          <cell r="G84">
            <v>7</v>
          </cell>
        </row>
        <row r="85">
          <cell r="A85">
            <v>92</v>
          </cell>
          <cell r="B85" t="str">
            <v>パッド型</v>
          </cell>
          <cell r="C85" t="str">
            <v>白十字</v>
          </cell>
          <cell r="D85" t="str">
            <v>サルバ さらさらケアパッド【中量用】</v>
          </cell>
          <cell r="E85" t="str">
            <v>-</v>
          </cell>
          <cell r="F85">
            <v>28</v>
          </cell>
          <cell r="G85">
            <v>7</v>
          </cell>
        </row>
        <row r="86">
          <cell r="A86">
            <v>46</v>
          </cell>
          <cell r="B86" t="str">
            <v>パッド型</v>
          </cell>
          <cell r="C86" t="str">
            <v>白十字</v>
          </cell>
          <cell r="D86" t="str">
            <v>サルバ さらさらケアパッド【長時間用】</v>
          </cell>
          <cell r="E86" t="str">
            <v>-</v>
          </cell>
          <cell r="F86">
            <v>24</v>
          </cell>
          <cell r="G86">
            <v>7</v>
          </cell>
        </row>
        <row r="87">
          <cell r="A87">
            <v>93</v>
          </cell>
          <cell r="B87" t="str">
            <v>パッド型</v>
          </cell>
          <cell r="C87" t="str">
            <v>白十字</v>
          </cell>
          <cell r="D87" t="str">
            <v>サルバ さらさらケアパッド【夜・長時間用】</v>
          </cell>
          <cell r="E87" t="str">
            <v>-</v>
          </cell>
          <cell r="F87">
            <v>22</v>
          </cell>
          <cell r="G87">
            <v>7</v>
          </cell>
        </row>
        <row r="88">
          <cell r="A88">
            <v>44</v>
          </cell>
          <cell r="B88" t="str">
            <v>パッド型</v>
          </cell>
          <cell r="C88" t="str">
            <v>ユニ・チャーム</v>
          </cell>
          <cell r="D88" t="str">
            <v>ライフリー さわやかパッド【男性用】</v>
          </cell>
          <cell r="E88" t="str">
            <v>-</v>
          </cell>
          <cell r="F88">
            <v>16</v>
          </cell>
          <cell r="G88">
            <v>8</v>
          </cell>
        </row>
        <row r="89">
          <cell r="A89">
            <v>99</v>
          </cell>
          <cell r="B89" t="str">
            <v>パッド型</v>
          </cell>
          <cell r="C89" t="str">
            <v>ユニ・チャーム</v>
          </cell>
          <cell r="D89" t="str">
            <v>ライフリー さわやかパッド【安心の中量用】</v>
          </cell>
          <cell r="E89" t="str">
            <v>-</v>
          </cell>
          <cell r="F89">
            <v>20</v>
          </cell>
          <cell r="G89">
            <v>8</v>
          </cell>
        </row>
        <row r="90">
          <cell r="A90">
            <v>45</v>
          </cell>
          <cell r="B90" t="str">
            <v>パッド型</v>
          </cell>
          <cell r="C90" t="str">
            <v>ユニ・チャーム</v>
          </cell>
          <cell r="D90" t="str">
            <v>ライフリー さわやかパッド【多い時でも安心用】</v>
          </cell>
          <cell r="E90" t="str">
            <v>-</v>
          </cell>
          <cell r="F90">
            <v>16</v>
          </cell>
          <cell r="G90">
            <v>8</v>
          </cell>
        </row>
        <row r="91">
          <cell r="A91">
            <v>100</v>
          </cell>
          <cell r="B91" t="str">
            <v>パッド型</v>
          </cell>
          <cell r="C91" t="str">
            <v>ユニ・チャーム</v>
          </cell>
          <cell r="D91" t="str">
            <v>ライフリー さわやかパッド【長時間・夜でも安心用】</v>
          </cell>
          <cell r="E91" t="str">
            <v>-</v>
          </cell>
          <cell r="F91">
            <v>14</v>
          </cell>
          <cell r="G91">
            <v>8</v>
          </cell>
        </row>
        <row r="92">
          <cell r="A92">
            <v>25</v>
          </cell>
          <cell r="B92" t="str">
            <v>パンツ型
(布）</v>
          </cell>
          <cell r="C92" t="str">
            <v>白十字</v>
          </cell>
          <cell r="D92" t="str">
            <v>サルバ おしりピッタリパンツ（ピンクベージュ）</v>
          </cell>
          <cell r="E92" t="str">
            <v>M</v>
          </cell>
          <cell r="F92">
            <v>1</v>
          </cell>
          <cell r="G92">
            <v>24</v>
          </cell>
        </row>
        <row r="93">
          <cell r="A93">
            <v>26</v>
          </cell>
          <cell r="B93" t="str">
            <v>パンツ型
(布）</v>
          </cell>
          <cell r="C93" t="str">
            <v>白十字</v>
          </cell>
          <cell r="D93" t="str">
            <v>サルバ おしりピッタリパンツ（ピンクベージュ）</v>
          </cell>
          <cell r="E93" t="str">
            <v>L</v>
          </cell>
          <cell r="F93">
            <v>1</v>
          </cell>
          <cell r="G93">
            <v>24</v>
          </cell>
        </row>
        <row r="94">
          <cell r="A94">
            <v>27</v>
          </cell>
          <cell r="B94" t="str">
            <v>パンツ型
(布）</v>
          </cell>
          <cell r="C94" t="str">
            <v>白十字</v>
          </cell>
          <cell r="D94" t="str">
            <v>サルバ おしりピッタリパンツ（ピンクベージュ）</v>
          </cell>
          <cell r="E94" t="str">
            <v>LL</v>
          </cell>
          <cell r="F94">
            <v>1</v>
          </cell>
          <cell r="G94">
            <v>24</v>
          </cell>
        </row>
        <row r="95">
          <cell r="A95">
            <v>28</v>
          </cell>
          <cell r="B95" t="str">
            <v>パンツ型
(布）</v>
          </cell>
          <cell r="C95" t="str">
            <v>白十字</v>
          </cell>
          <cell r="D95" t="str">
            <v>サルバ おしりピッタリパンツ（グレー）</v>
          </cell>
          <cell r="E95" t="str">
            <v>M</v>
          </cell>
          <cell r="F95">
            <v>1</v>
          </cell>
          <cell r="G95">
            <v>24</v>
          </cell>
        </row>
        <row r="96">
          <cell r="A96">
            <v>29</v>
          </cell>
          <cell r="B96" t="str">
            <v>パンツ型
(布）</v>
          </cell>
          <cell r="C96" t="str">
            <v>白十字</v>
          </cell>
          <cell r="D96" t="str">
            <v>サルバ おしりピッタリパンツ（グレー）</v>
          </cell>
          <cell r="E96" t="str">
            <v>L</v>
          </cell>
          <cell r="F96">
            <v>1</v>
          </cell>
          <cell r="G96">
            <v>24</v>
          </cell>
        </row>
        <row r="97">
          <cell r="A97">
            <v>30</v>
          </cell>
          <cell r="B97" t="str">
            <v>パンツ型
(布）</v>
          </cell>
          <cell r="C97" t="str">
            <v>白十字</v>
          </cell>
          <cell r="D97" t="str">
            <v>サルバ おしりピッタリパンツ（グレー）</v>
          </cell>
          <cell r="E97" t="str">
            <v>LL</v>
          </cell>
          <cell r="F97">
            <v>1</v>
          </cell>
          <cell r="G97">
            <v>24</v>
          </cell>
        </row>
        <row r="98">
          <cell r="A98">
            <v>108</v>
          </cell>
          <cell r="B98" t="str">
            <v>フラット型</v>
          </cell>
          <cell r="C98" t="str">
            <v>白十字</v>
          </cell>
          <cell r="D98" t="str">
            <v>サルバ吸水シート ワイドサイズ</v>
          </cell>
          <cell r="E98" t="str">
            <v>-</v>
          </cell>
          <cell r="F98">
            <v>50</v>
          </cell>
          <cell r="G98">
            <v>18</v>
          </cell>
        </row>
        <row r="99">
          <cell r="A99">
            <v>109</v>
          </cell>
          <cell r="B99" t="str">
            <v>フラット型</v>
          </cell>
          <cell r="C99" t="str">
            <v>白十字</v>
          </cell>
          <cell r="D99" t="str">
            <v>サルバ吸水シート スーパーワイドサイズ</v>
          </cell>
          <cell r="E99" t="str">
            <v>-</v>
          </cell>
          <cell r="F99">
            <v>25</v>
          </cell>
          <cell r="G99">
            <v>23</v>
          </cell>
        </row>
        <row r="100">
          <cell r="A100">
            <v>105</v>
          </cell>
          <cell r="B100" t="str">
            <v>フラット型</v>
          </cell>
          <cell r="C100" t="str">
            <v>日本製紙
クレシア</v>
          </cell>
          <cell r="D100" t="str">
            <v>アクティ フラットタイプ</v>
          </cell>
          <cell r="E100" t="str">
            <v>-</v>
          </cell>
          <cell r="F100">
            <v>30</v>
          </cell>
          <cell r="G100">
            <v>13</v>
          </cell>
        </row>
        <row r="101">
          <cell r="A101">
            <v>101</v>
          </cell>
          <cell r="B101" t="str">
            <v>おしりふき</v>
          </cell>
          <cell r="C101" t="str">
            <v>白十字</v>
          </cell>
          <cell r="D101" t="str">
            <v>サルバ おむつとりかえぬれタオル</v>
          </cell>
          <cell r="E101" t="str">
            <v>-</v>
          </cell>
          <cell r="F101">
            <v>60</v>
          </cell>
          <cell r="G101">
            <v>4</v>
          </cell>
        </row>
        <row r="102">
          <cell r="A102">
            <v>51</v>
          </cell>
          <cell r="B102" t="str">
            <v>おしりふき</v>
          </cell>
          <cell r="C102" t="str">
            <v>白十字</v>
          </cell>
          <cell r="D102" t="str">
            <v>サルバ おむつとりかえぬれタオル流せるタイプ</v>
          </cell>
          <cell r="E102" t="str">
            <v>-</v>
          </cell>
          <cell r="F102">
            <v>40</v>
          </cell>
          <cell r="G102">
            <v>3</v>
          </cell>
        </row>
        <row r="103">
          <cell r="A103">
            <v>102</v>
          </cell>
          <cell r="B103" t="str">
            <v>おしりふき</v>
          </cell>
          <cell r="C103" t="str">
            <v>白十字</v>
          </cell>
          <cell r="D103" t="str">
            <v>サルバ ディスポタオル</v>
          </cell>
          <cell r="E103" t="str">
            <v>-</v>
          </cell>
          <cell r="F103">
            <v>30</v>
          </cell>
          <cell r="G103">
            <v>4</v>
          </cell>
        </row>
        <row r="104">
          <cell r="A104">
            <v>103</v>
          </cell>
          <cell r="B104" t="str">
            <v>おしりふき</v>
          </cell>
          <cell r="C104" t="str">
            <v>ユニ・チャーム</v>
          </cell>
          <cell r="D104" t="str">
            <v>ライフリー らくらくおしりふきトイレに流せる</v>
          </cell>
          <cell r="E104" t="str">
            <v>-</v>
          </cell>
          <cell r="F104">
            <v>72</v>
          </cell>
          <cell r="G104">
            <v>4</v>
          </cell>
        </row>
        <row r="105">
          <cell r="A105">
            <v>104</v>
          </cell>
          <cell r="B105" t="str">
            <v>おしりふき</v>
          </cell>
          <cell r="C105" t="str">
            <v>日本製紙
クレシア</v>
          </cell>
          <cell r="D105" t="str">
            <v>アクティ トイレに流せるたっぷり使えるおしりふき</v>
          </cell>
          <cell r="E105" t="str">
            <v>-</v>
          </cell>
          <cell r="F105">
            <v>100</v>
          </cell>
          <cell r="G105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N47"/>
  <sheetViews>
    <sheetView zoomScale="70" zoomScaleNormal="70" zoomScaleSheetLayoutView="85" zoomScalePageLayoutView="70" workbookViewId="0">
      <pane ySplit="3" topLeftCell="A22" activePane="bottomLeft" state="frozen"/>
      <selection pane="bottomLeft" activeCell="A22" sqref="A22:C22"/>
    </sheetView>
  </sheetViews>
  <sheetFormatPr defaultColWidth="3.875" defaultRowHeight="33" customHeight="1"/>
  <cols>
    <col min="1" max="35" width="4.125" style="1" customWidth="1"/>
    <col min="36" max="16384" width="3.875" style="1"/>
  </cols>
  <sheetData>
    <row r="1" spans="1:66" ht="7.5" customHeight="1" thickBot="1"/>
    <row r="2" spans="1:66" ht="33" customHeight="1" thickBot="1">
      <c r="D2" s="94"/>
      <c r="E2" s="95"/>
      <c r="F2" s="95"/>
      <c r="G2" s="96"/>
      <c r="H2" s="34" t="s">
        <v>155</v>
      </c>
      <c r="X2" s="35" t="s">
        <v>156</v>
      </c>
      <c r="Y2" s="97" t="str">
        <f>IFERROR(LEFT(L36,LEN(L36)-1),"")</f>
        <v>おむつ使用者住所、本人電話番号、配送先チェック、おむつ使用者氏名、認定番号、注文者情報</v>
      </c>
      <c r="Z2" s="98"/>
      <c r="AA2" s="98"/>
      <c r="AB2" s="98"/>
      <c r="AC2" s="98"/>
      <c r="AD2" s="98"/>
      <c r="AE2" s="98"/>
      <c r="AF2" s="98"/>
      <c r="AG2" s="98"/>
      <c r="AH2" s="98"/>
      <c r="AI2" s="99"/>
    </row>
    <row r="3" spans="1:66" ht="7.5" customHeight="1"/>
    <row r="4" spans="1:66" ht="18.75">
      <c r="A4" s="100">
        <v>46112</v>
      </c>
      <c r="B4" s="100"/>
      <c r="C4" s="100"/>
      <c r="D4" s="100"/>
      <c r="K4" s="3"/>
      <c r="R4" s="27" t="s">
        <v>153</v>
      </c>
      <c r="AH4" s="45" t="s">
        <v>175</v>
      </c>
    </row>
    <row r="5" spans="1:66" ht="6" customHeight="1">
      <c r="K5" s="3"/>
      <c r="R5" s="27"/>
      <c r="AH5" s="28"/>
    </row>
    <row r="6" spans="1:66" ht="18.75">
      <c r="A6" s="101" t="str">
        <f ca="1">IF(TODAY()&gt;A4,"※この注文票は"&amp;TEXT(EDATE(A4,-3),"ggge年度")&amp;TEXT(A4,"(yyyy年m月d日まで)")&amp;"のものです。最新の注文票をご利用ください。","")</f>
        <v/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</row>
    <row r="7" spans="1:66" ht="3.75" customHeight="1" thickBot="1">
      <c r="K7" s="26"/>
    </row>
    <row r="8" spans="1:66" ht="18" thickTop="1">
      <c r="A8" s="102" t="s">
        <v>0</v>
      </c>
      <c r="B8" s="103"/>
      <c r="C8" s="103"/>
      <c r="D8" s="108" t="s">
        <v>7</v>
      </c>
      <c r="E8" s="103"/>
      <c r="F8" s="103"/>
      <c r="G8" s="103"/>
      <c r="H8" s="103"/>
      <c r="I8" s="109"/>
      <c r="J8" s="32" t="s">
        <v>31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3"/>
      <c r="Y8" s="114" t="s">
        <v>20</v>
      </c>
      <c r="Z8" s="115"/>
      <c r="AA8" s="116"/>
      <c r="AB8" s="120"/>
      <c r="AC8" s="121"/>
      <c r="AD8" s="121"/>
      <c r="AE8" s="121"/>
      <c r="AF8" s="121"/>
      <c r="AG8" s="121"/>
      <c r="AH8" s="121"/>
      <c r="AI8" s="122"/>
    </row>
    <row r="9" spans="1:66" ht="52.5" customHeight="1">
      <c r="A9" s="104"/>
      <c r="B9" s="105"/>
      <c r="C9" s="105"/>
      <c r="D9" s="110"/>
      <c r="E9" s="105"/>
      <c r="F9" s="105"/>
      <c r="G9" s="105"/>
      <c r="H9" s="105"/>
      <c r="I9" s="111"/>
      <c r="J9" s="9" t="s">
        <v>19</v>
      </c>
      <c r="K9" s="14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7"/>
      <c r="Y9" s="117"/>
      <c r="Z9" s="118"/>
      <c r="AA9" s="119"/>
      <c r="AB9" s="123"/>
      <c r="AC9" s="124"/>
      <c r="AD9" s="124"/>
      <c r="AE9" s="124"/>
      <c r="AF9" s="124"/>
      <c r="AG9" s="124"/>
      <c r="AH9" s="124"/>
      <c r="AI9" s="125"/>
      <c r="AT9" s="30"/>
      <c r="AU9" s="30"/>
      <c r="AV9" s="30"/>
      <c r="AW9" s="30"/>
      <c r="AX9" s="30"/>
      <c r="AY9" s="30"/>
      <c r="AZ9" s="30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</row>
    <row r="10" spans="1:66" ht="32.25" customHeight="1">
      <c r="A10" s="104"/>
      <c r="B10" s="105"/>
      <c r="C10" s="105"/>
      <c r="D10" s="68" t="s">
        <v>14</v>
      </c>
      <c r="E10" s="69"/>
      <c r="F10" s="69"/>
      <c r="G10" s="69"/>
      <c r="H10" s="69"/>
      <c r="I10" s="70"/>
      <c r="J10" s="23"/>
      <c r="K10" s="24"/>
      <c r="L10" s="24"/>
      <c r="M10" s="24"/>
      <c r="N10" s="24"/>
      <c r="O10" s="44" t="b">
        <v>0</v>
      </c>
      <c r="P10" s="46" t="s">
        <v>151</v>
      </c>
      <c r="Q10" s="46"/>
      <c r="R10" s="46"/>
      <c r="S10" s="46"/>
      <c r="T10" s="44" t="b">
        <v>0</v>
      </c>
      <c r="U10" s="46" t="s">
        <v>152</v>
      </c>
      <c r="V10" s="46"/>
      <c r="W10" s="46"/>
      <c r="X10" s="46"/>
      <c r="Y10" s="46"/>
      <c r="Z10" s="46"/>
      <c r="AA10" s="46"/>
      <c r="AB10" s="46"/>
      <c r="AC10" s="46"/>
      <c r="AD10" s="46"/>
      <c r="AE10" s="24"/>
      <c r="AF10" s="24"/>
      <c r="AG10" s="24"/>
      <c r="AH10" s="24"/>
      <c r="AI10" s="25"/>
    </row>
    <row r="11" spans="1:66" ht="17.25">
      <c r="A11" s="104"/>
      <c r="B11" s="105"/>
      <c r="C11" s="105"/>
      <c r="D11" s="71" t="s">
        <v>23</v>
      </c>
      <c r="E11" s="72"/>
      <c r="F11" s="72"/>
      <c r="G11" s="72"/>
      <c r="H11" s="72"/>
      <c r="I11" s="73"/>
      <c r="J11" s="33" t="s">
        <v>22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8"/>
      <c r="Y11" s="79" t="s">
        <v>21</v>
      </c>
      <c r="Z11" s="80"/>
      <c r="AA11" s="81"/>
      <c r="AB11" s="85"/>
      <c r="AC11" s="86"/>
      <c r="AD11" s="86"/>
      <c r="AE11" s="86"/>
      <c r="AF11" s="86"/>
      <c r="AG11" s="86"/>
      <c r="AH11" s="86"/>
      <c r="AI11" s="87"/>
    </row>
    <row r="12" spans="1:66" ht="52.5" customHeight="1">
      <c r="A12" s="104"/>
      <c r="B12" s="105"/>
      <c r="C12" s="105"/>
      <c r="D12" s="74"/>
      <c r="E12" s="75"/>
      <c r="F12" s="75"/>
      <c r="G12" s="75"/>
      <c r="H12" s="75"/>
      <c r="I12" s="76"/>
      <c r="J12" s="91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82"/>
      <c r="Z12" s="83"/>
      <c r="AA12" s="84"/>
      <c r="AB12" s="88"/>
      <c r="AC12" s="89"/>
      <c r="AD12" s="89"/>
      <c r="AE12" s="89"/>
      <c r="AF12" s="89"/>
      <c r="AG12" s="89"/>
      <c r="AH12" s="89"/>
      <c r="AI12" s="90"/>
    </row>
    <row r="13" spans="1:66" ht="27" customHeight="1">
      <c r="A13" s="104"/>
      <c r="B13" s="105"/>
      <c r="C13" s="105"/>
      <c r="D13" s="128" t="s">
        <v>6</v>
      </c>
      <c r="E13" s="129"/>
      <c r="F13" s="129"/>
      <c r="G13" s="129"/>
      <c r="H13" s="129"/>
      <c r="I13" s="130"/>
      <c r="J13" s="131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79" t="s">
        <v>8</v>
      </c>
      <c r="Z13" s="80"/>
      <c r="AA13" s="81"/>
      <c r="AB13" s="187"/>
      <c r="AC13" s="188"/>
      <c r="AD13" s="188"/>
      <c r="AE13" s="188"/>
      <c r="AF13" s="188"/>
      <c r="AG13" s="188"/>
      <c r="AH13" s="188"/>
      <c r="AI13" s="189"/>
    </row>
    <row r="14" spans="1:66" ht="52.5" customHeight="1">
      <c r="A14" s="106"/>
      <c r="B14" s="107"/>
      <c r="C14" s="107"/>
      <c r="D14" s="128" t="s">
        <v>5</v>
      </c>
      <c r="E14" s="129"/>
      <c r="F14" s="129"/>
      <c r="G14" s="129"/>
      <c r="H14" s="129"/>
      <c r="I14" s="130"/>
      <c r="J14" s="133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17"/>
      <c r="Z14" s="118"/>
      <c r="AA14" s="119"/>
      <c r="AB14" s="190"/>
      <c r="AC14" s="191"/>
      <c r="AD14" s="191"/>
      <c r="AE14" s="191"/>
      <c r="AF14" s="191"/>
      <c r="AG14" s="191"/>
      <c r="AH14" s="191"/>
      <c r="AI14" s="192"/>
    </row>
    <row r="15" spans="1:66" ht="52.5" customHeight="1">
      <c r="A15" s="135" t="s">
        <v>29</v>
      </c>
      <c r="B15" s="129"/>
      <c r="C15" s="129"/>
      <c r="D15" s="130"/>
      <c r="E15" s="136"/>
      <c r="F15" s="137"/>
      <c r="G15" s="137"/>
      <c r="H15" s="137"/>
      <c r="I15" s="137"/>
      <c r="J15" s="137"/>
      <c r="K15" s="137"/>
      <c r="L15" s="138"/>
      <c r="M15" s="139" t="s">
        <v>30</v>
      </c>
      <c r="N15" s="129"/>
      <c r="O15" s="129"/>
      <c r="P15" s="130"/>
      <c r="Q15" s="136"/>
      <c r="R15" s="137"/>
      <c r="S15" s="137"/>
      <c r="T15" s="137"/>
      <c r="U15" s="137"/>
      <c r="V15" s="137"/>
      <c r="W15" s="137"/>
      <c r="X15" s="138"/>
      <c r="Y15" s="140" t="s">
        <v>28</v>
      </c>
      <c r="Z15" s="141"/>
      <c r="AA15" s="142"/>
      <c r="AB15" s="147"/>
      <c r="AC15" s="148"/>
      <c r="AD15" s="148"/>
      <c r="AE15" s="148"/>
      <c r="AF15" s="148"/>
      <c r="AG15" s="148"/>
      <c r="AH15" s="148"/>
      <c r="AI15" s="149"/>
    </row>
    <row r="16" spans="1:66" ht="30" customHeight="1">
      <c r="A16" s="104" t="s">
        <v>33</v>
      </c>
      <c r="B16" s="105"/>
      <c r="C16" s="105"/>
      <c r="D16" s="105"/>
      <c r="E16" s="105"/>
      <c r="F16" s="105"/>
      <c r="G16" s="105"/>
      <c r="H16" s="105"/>
      <c r="I16" s="111"/>
      <c r="J16" s="153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5"/>
      <c r="Y16" s="159" t="s">
        <v>24</v>
      </c>
      <c r="Z16" s="160"/>
      <c r="AA16" s="161"/>
      <c r="AB16" s="47"/>
      <c r="AC16" s="29" t="s">
        <v>154</v>
      </c>
      <c r="AD16" s="19"/>
      <c r="AE16" s="19"/>
      <c r="AF16" s="21"/>
      <c r="AG16" s="20"/>
      <c r="AH16" s="20"/>
      <c r="AI16" s="15"/>
    </row>
    <row r="17" spans="1:49" ht="58.5" customHeight="1" thickBot="1">
      <c r="A17" s="150"/>
      <c r="B17" s="151"/>
      <c r="C17" s="151"/>
      <c r="D17" s="151"/>
      <c r="E17" s="151"/>
      <c r="F17" s="151"/>
      <c r="G17" s="151"/>
      <c r="H17" s="151"/>
      <c r="I17" s="152"/>
      <c r="J17" s="156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8"/>
      <c r="Y17" s="162"/>
      <c r="Z17" s="163"/>
      <c r="AA17" s="164"/>
      <c r="AB17" s="165" t="s">
        <v>25</v>
      </c>
      <c r="AC17" s="166"/>
      <c r="AD17" s="166"/>
      <c r="AE17" s="166"/>
      <c r="AF17" s="166"/>
      <c r="AG17" s="166"/>
      <c r="AH17" s="166"/>
      <c r="AI17" s="167"/>
    </row>
    <row r="18" spans="1:49" ht="66" customHeight="1" thickTop="1">
      <c r="A18" s="168" t="s">
        <v>26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</row>
    <row r="19" spans="1:49" ht="109.5" customHeight="1">
      <c r="A19" s="143" t="s">
        <v>34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</row>
    <row r="20" spans="1:49" s="4" customFormat="1" ht="54" customHeight="1">
      <c r="A20" s="144" t="s">
        <v>11</v>
      </c>
      <c r="B20" s="145"/>
      <c r="C20" s="146"/>
      <c r="D20" s="145" t="s">
        <v>12</v>
      </c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6"/>
      <c r="V20" s="144" t="s">
        <v>13</v>
      </c>
      <c r="W20" s="145"/>
      <c r="X20" s="146"/>
      <c r="Y20" s="144" t="s">
        <v>1</v>
      </c>
      <c r="Z20" s="145"/>
      <c r="AA20" s="146"/>
      <c r="AB20" s="144" t="s">
        <v>2</v>
      </c>
      <c r="AC20" s="145"/>
      <c r="AD20" s="145"/>
      <c r="AE20" s="146"/>
      <c r="AF20" s="144" t="s">
        <v>3</v>
      </c>
      <c r="AG20" s="145"/>
      <c r="AH20" s="145"/>
      <c r="AI20" s="146"/>
      <c r="AJ20" s="5"/>
    </row>
    <row r="21" spans="1:49" s="2" customFormat="1" ht="59.25" customHeight="1">
      <c r="A21" s="169"/>
      <c r="B21" s="170"/>
      <c r="C21" s="171"/>
      <c r="D21" s="172" t="str">
        <f>IF(A21="","",IFERROR(VLOOKUP($A21,#REF!,4,FALSE),"※該当する商品はございません。"))</f>
        <v/>
      </c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3"/>
      <c r="V21" s="174" t="str">
        <f>IFERROR(VLOOKUP($A21,#REF!,5,FALSE),"")</f>
        <v/>
      </c>
      <c r="W21" s="175"/>
      <c r="X21" s="176"/>
      <c r="Y21" s="177" t="str">
        <f>IFERROR(VLOOKUP($A21,#REF!,7,FALSE),"")</f>
        <v/>
      </c>
      <c r="Z21" s="178"/>
      <c r="AA21" s="10" t="s">
        <v>10</v>
      </c>
      <c r="AB21" s="179"/>
      <c r="AC21" s="180"/>
      <c r="AD21" s="180"/>
      <c r="AE21" s="10" t="s">
        <v>9</v>
      </c>
      <c r="AF21" s="177" t="str">
        <f>IFERROR(Y21*AB21,"")</f>
        <v/>
      </c>
      <c r="AG21" s="178"/>
      <c r="AH21" s="178"/>
      <c r="AI21" s="10" t="s">
        <v>10</v>
      </c>
      <c r="AJ21" s="40"/>
    </row>
    <row r="22" spans="1:49" s="2" customFormat="1" ht="59.25" customHeight="1">
      <c r="A22" s="169"/>
      <c r="B22" s="170"/>
      <c r="C22" s="171"/>
      <c r="D22" s="206" t="str">
        <f>IF(A22="","",IFERROR(VLOOKUP($A22,'[1]商品データ '!$A$2:$G$105,4,FALSE),"※該当する商品はございません。"))</f>
        <v/>
      </c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8"/>
      <c r="V22" s="174" t="str">
        <f>IFERROR(VLOOKUP($A22,#REF!,5,FALSE),"")</f>
        <v/>
      </c>
      <c r="W22" s="175"/>
      <c r="X22" s="176"/>
      <c r="Y22" s="177" t="str">
        <f>IFERROR(VLOOKUP($A22,#REF!,7,FALSE),"")</f>
        <v/>
      </c>
      <c r="Z22" s="178"/>
      <c r="AA22" s="10" t="s">
        <v>10</v>
      </c>
      <c r="AB22" s="179"/>
      <c r="AC22" s="180"/>
      <c r="AD22" s="180"/>
      <c r="AE22" s="10" t="s">
        <v>9</v>
      </c>
      <c r="AF22" s="177" t="str">
        <f t="shared" ref="AF22:AF28" si="0">IFERROR(Y22*AB22,"")</f>
        <v/>
      </c>
      <c r="AG22" s="178"/>
      <c r="AH22" s="178"/>
      <c r="AI22" s="10" t="s">
        <v>10</v>
      </c>
      <c r="AJ22" s="40"/>
    </row>
    <row r="23" spans="1:49" s="2" customFormat="1" ht="59.25" customHeight="1">
      <c r="A23" s="169"/>
      <c r="B23" s="170"/>
      <c r="C23" s="171"/>
      <c r="D23" s="206" t="str">
        <f>IF(A23="","",IFERROR(VLOOKUP($A23,'[1]商品データ '!$A$2:$G$105,4,FALSE),"※該当する商品はございません。"))</f>
        <v/>
      </c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8"/>
      <c r="V23" s="174" t="str">
        <f>IFERROR(VLOOKUP($A23,#REF!,5,FALSE),"")</f>
        <v/>
      </c>
      <c r="W23" s="175"/>
      <c r="X23" s="176"/>
      <c r="Y23" s="177" t="str">
        <f>IFERROR(VLOOKUP($A23,#REF!,7,FALSE),"")</f>
        <v/>
      </c>
      <c r="Z23" s="178"/>
      <c r="AA23" s="10" t="s">
        <v>10</v>
      </c>
      <c r="AB23" s="179"/>
      <c r="AC23" s="180"/>
      <c r="AD23" s="180"/>
      <c r="AE23" s="10" t="s">
        <v>9</v>
      </c>
      <c r="AF23" s="177" t="str">
        <f t="shared" si="0"/>
        <v/>
      </c>
      <c r="AG23" s="178"/>
      <c r="AH23" s="178"/>
      <c r="AI23" s="10" t="s">
        <v>10</v>
      </c>
      <c r="AJ23" s="40"/>
    </row>
    <row r="24" spans="1:49" s="2" customFormat="1" ht="59.25" customHeight="1">
      <c r="A24" s="169"/>
      <c r="B24" s="170"/>
      <c r="C24" s="171"/>
      <c r="D24" s="206" t="str">
        <f>IF(A24="","",IFERROR(VLOOKUP($A24,'[1]商品データ '!$A$2:$G$105,4,FALSE),"※該当する商品はございません。"))</f>
        <v/>
      </c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8"/>
      <c r="V24" s="174" t="str">
        <f>IFERROR(VLOOKUP($A24,#REF!,5,FALSE),"")</f>
        <v/>
      </c>
      <c r="W24" s="175"/>
      <c r="X24" s="176"/>
      <c r="Y24" s="177" t="str">
        <f>IFERROR(VLOOKUP($A24,#REF!,7,FALSE),"")</f>
        <v/>
      </c>
      <c r="Z24" s="178"/>
      <c r="AA24" s="10" t="s">
        <v>10</v>
      </c>
      <c r="AB24" s="179"/>
      <c r="AC24" s="180"/>
      <c r="AD24" s="180"/>
      <c r="AE24" s="10" t="s">
        <v>9</v>
      </c>
      <c r="AF24" s="177" t="str">
        <f t="shared" si="0"/>
        <v/>
      </c>
      <c r="AG24" s="178"/>
      <c r="AH24" s="178"/>
      <c r="AI24" s="10" t="s">
        <v>10</v>
      </c>
      <c r="AJ24" s="40"/>
    </row>
    <row r="25" spans="1:49" s="2" customFormat="1" ht="59.25" customHeight="1">
      <c r="A25" s="169"/>
      <c r="B25" s="170"/>
      <c r="C25" s="171"/>
      <c r="D25" s="206" t="str">
        <f>IF(A25="","",IFERROR(VLOOKUP($A25,'[1]商品データ '!$A$2:$G$105,4,FALSE),"※該当する商品はございません。"))</f>
        <v/>
      </c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8"/>
      <c r="V25" s="174" t="str">
        <f>IFERROR(VLOOKUP($A25,#REF!,5,FALSE),"")</f>
        <v/>
      </c>
      <c r="W25" s="175"/>
      <c r="X25" s="176"/>
      <c r="Y25" s="177" t="str">
        <f>IFERROR(VLOOKUP($A25,#REF!,7,FALSE),"")</f>
        <v/>
      </c>
      <c r="Z25" s="178"/>
      <c r="AA25" s="10" t="s">
        <v>10</v>
      </c>
      <c r="AB25" s="179"/>
      <c r="AC25" s="180"/>
      <c r="AD25" s="180"/>
      <c r="AE25" s="10" t="s">
        <v>9</v>
      </c>
      <c r="AF25" s="177" t="str">
        <f t="shared" si="0"/>
        <v/>
      </c>
      <c r="AG25" s="178"/>
      <c r="AH25" s="178"/>
      <c r="AI25" s="10" t="s">
        <v>10</v>
      </c>
      <c r="AJ25" s="40"/>
    </row>
    <row r="26" spans="1:49" s="2" customFormat="1" ht="59.25" customHeight="1">
      <c r="A26" s="169"/>
      <c r="B26" s="170"/>
      <c r="C26" s="171"/>
      <c r="D26" s="206" t="str">
        <f>IF(A26="","",IFERROR(VLOOKUP($A26,'[1]商品データ '!$A$2:$G$105,4,FALSE),"※該当する商品はございません。"))</f>
        <v/>
      </c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8"/>
      <c r="V26" s="174" t="str">
        <f>IFERROR(VLOOKUP($A26,#REF!,5,FALSE),"")</f>
        <v/>
      </c>
      <c r="W26" s="175"/>
      <c r="X26" s="176"/>
      <c r="Y26" s="177" t="str">
        <f>IFERROR(VLOOKUP($A26,#REF!,7,FALSE),"")</f>
        <v/>
      </c>
      <c r="Z26" s="178"/>
      <c r="AA26" s="10" t="s">
        <v>10</v>
      </c>
      <c r="AB26" s="179"/>
      <c r="AC26" s="180"/>
      <c r="AD26" s="180"/>
      <c r="AE26" s="10" t="s">
        <v>9</v>
      </c>
      <c r="AF26" s="177" t="str">
        <f t="shared" si="0"/>
        <v/>
      </c>
      <c r="AG26" s="178"/>
      <c r="AH26" s="178"/>
      <c r="AI26" s="10" t="s">
        <v>10</v>
      </c>
      <c r="AJ26" s="40"/>
    </row>
    <row r="27" spans="1:49" s="2" customFormat="1" ht="59.25" customHeight="1">
      <c r="A27" s="169"/>
      <c r="B27" s="170"/>
      <c r="C27" s="171"/>
      <c r="D27" s="206" t="str">
        <f>IF(A27="","",IFERROR(VLOOKUP($A27,'[1]商品データ '!$A$2:$G$105,4,FALSE),"※該当する商品はございません。"))</f>
        <v/>
      </c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8"/>
      <c r="V27" s="174" t="str">
        <f>IFERROR(VLOOKUP($A27,#REF!,5,FALSE),"")</f>
        <v/>
      </c>
      <c r="W27" s="175"/>
      <c r="X27" s="176"/>
      <c r="Y27" s="177" t="str">
        <f>IFERROR(VLOOKUP($A27,#REF!,7,FALSE),"")</f>
        <v/>
      </c>
      <c r="Z27" s="178"/>
      <c r="AA27" s="10" t="s">
        <v>10</v>
      </c>
      <c r="AB27" s="179"/>
      <c r="AC27" s="180"/>
      <c r="AD27" s="180"/>
      <c r="AE27" s="10" t="s">
        <v>9</v>
      </c>
      <c r="AF27" s="177" t="str">
        <f t="shared" si="0"/>
        <v/>
      </c>
      <c r="AG27" s="178"/>
      <c r="AH27" s="178"/>
      <c r="AI27" s="10" t="s">
        <v>10</v>
      </c>
      <c r="AJ27" s="40"/>
    </row>
    <row r="28" spans="1:49" s="2" customFormat="1" ht="59.25" customHeight="1" thickBot="1">
      <c r="A28" s="169"/>
      <c r="B28" s="170"/>
      <c r="C28" s="171"/>
      <c r="D28" s="206" t="str">
        <f>IF(A28="","",IFERROR(VLOOKUP($A28,'[1]商品データ '!$A$2:$G$105,4,FALSE),"※該当する商品はございません。"))</f>
        <v/>
      </c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8"/>
      <c r="V28" s="174" t="str">
        <f>IFERROR(VLOOKUP($A28,#REF!,5,FALSE),"")</f>
        <v/>
      </c>
      <c r="W28" s="175"/>
      <c r="X28" s="176"/>
      <c r="Y28" s="177" t="str">
        <f>IFERROR(VLOOKUP($A28,#REF!,7,FALSE),"")</f>
        <v/>
      </c>
      <c r="Z28" s="178"/>
      <c r="AA28" s="10" t="s">
        <v>10</v>
      </c>
      <c r="AB28" s="184"/>
      <c r="AC28" s="185"/>
      <c r="AD28" s="185"/>
      <c r="AE28" s="11" t="s">
        <v>9</v>
      </c>
      <c r="AF28" s="177" t="str">
        <f t="shared" si="0"/>
        <v/>
      </c>
      <c r="AG28" s="178"/>
      <c r="AH28" s="178"/>
      <c r="AI28" s="11" t="s">
        <v>10</v>
      </c>
      <c r="AJ28" s="40"/>
    </row>
    <row r="29" spans="1:49" ht="55.5" customHeight="1" thickBot="1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2" t="s">
        <v>4</v>
      </c>
      <c r="Z29" s="203"/>
      <c r="AA29" s="203"/>
      <c r="AB29" s="204" t="str">
        <f>IF(SUM(AB21:AB28)=0,"",SUM(AB21:AB28))</f>
        <v/>
      </c>
      <c r="AC29" s="205"/>
      <c r="AD29" s="205"/>
      <c r="AE29" s="12" t="s">
        <v>9</v>
      </c>
      <c r="AF29" s="204" t="str">
        <f>IFERROR(IF(SUM(AF21:AF28)=0,"",SUM(AF21:AF28)),"")</f>
        <v/>
      </c>
      <c r="AG29" s="205"/>
      <c r="AH29" s="205"/>
      <c r="AI29" s="13" t="s">
        <v>10</v>
      </c>
      <c r="AJ29" s="181" t="str">
        <f>IFERROR(IF(AND(AF29&gt;0,AF29&lt;40),"※40点以上ご注文ください。",IF(AF29&gt;70,"※70点を超えているため追加で「"&amp;TEXT((AF29-70)*100,"#,#")&amp;"円」自己負担となります。","")),"")</f>
        <v/>
      </c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</row>
    <row r="30" spans="1:49" ht="30.75">
      <c r="A30" s="183" t="s">
        <v>15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8"/>
      <c r="Z30" s="8"/>
      <c r="AA30" s="8"/>
      <c r="AB30" s="17"/>
      <c r="AC30" s="17"/>
      <c r="AD30" s="17"/>
      <c r="AE30" s="18"/>
      <c r="AF30" s="17"/>
      <c r="AG30" s="17"/>
      <c r="AH30" s="17"/>
      <c r="AI30" s="18"/>
    </row>
    <row r="31" spans="1:49" ht="33" customHeight="1">
      <c r="A31" s="7" t="s">
        <v>32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49" s="6" customFormat="1" ht="33" customHeight="1" thickBot="1">
      <c r="A32" s="193" t="s">
        <v>18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s="6" customFormat="1" ht="33" customHeight="1" thickBot="1">
      <c r="D33" s="16" t="s">
        <v>16</v>
      </c>
      <c r="F33" s="194" t="s">
        <v>27</v>
      </c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6" t="s">
        <v>17</v>
      </c>
      <c r="T33" s="195"/>
      <c r="U33" s="195"/>
      <c r="V33" s="195"/>
      <c r="W33" s="197"/>
      <c r="X33" s="196">
        <v>0</v>
      </c>
      <c r="Y33" s="195"/>
      <c r="Z33" s="195"/>
      <c r="AA33" s="195"/>
      <c r="AB33" s="198">
        <v>1</v>
      </c>
      <c r="AC33" s="195"/>
      <c r="AD33" s="195"/>
      <c r="AE33" s="199"/>
      <c r="AF33" s="195">
        <v>2</v>
      </c>
      <c r="AG33" s="195"/>
      <c r="AH33" s="195"/>
      <c r="AI33" s="200"/>
    </row>
    <row r="34" spans="1:35" s="6" customFormat="1" ht="24" customHeight="1"/>
    <row r="35" spans="1:35" s="6" customFormat="1" ht="33" customHeight="1"/>
    <row r="36" spans="1:35" s="42" customFormat="1" ht="33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41" t="s">
        <v>157</v>
      </c>
      <c r="L36" s="186" t="str">
        <f>IF(SUM(P38:P47)=0,"全項目OK,",IF(P38&lt;&gt;0,A38,"")&amp;IF(P39&lt;&gt;0,A39,"")&amp;IF(P40&lt;&gt;0,A40,"")&amp;IF(P41&lt;&gt;0,A41,"")&amp;IF(P42&lt;&gt;0,A42,"")&amp;IF(P43&lt;&gt;0,A43,"")&amp;IF(P44&lt;&gt;0,A44,"")&amp;IF(P45&lt;&gt;0,A45,"")&amp;IF(P46&lt;&gt;0,A46,"")&amp;IF(P47&lt;&gt;0,A47,""))</f>
        <v>おむつ使用者住所、本人電話番号、配送先チェック、おむつ使用者氏名、認定番号、注文者情報、</v>
      </c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</row>
    <row r="37" spans="1:35" s="42" customFormat="1" ht="33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 t="s">
        <v>158</v>
      </c>
      <c r="S37" s="36"/>
      <c r="T37" s="36"/>
      <c r="U37" s="36"/>
      <c r="V37" s="36"/>
      <c r="W37" s="36"/>
      <c r="X37" s="36"/>
      <c r="Y37" s="36"/>
      <c r="Z37" s="36"/>
      <c r="AA37" s="38"/>
      <c r="AB37" s="36"/>
      <c r="AC37" s="36"/>
      <c r="AD37" s="36"/>
      <c r="AE37" s="36"/>
    </row>
    <row r="38" spans="1:35" s="42" customFormat="1" ht="33" customHeight="1">
      <c r="A38" s="36" t="s">
        <v>161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 t="str">
        <f>IF(AND(K8&lt;&gt;"",L9&lt;&gt;""),"○","×")</f>
        <v>×</v>
      </c>
      <c r="P38" s="36">
        <f>IF(O38="○",0,COUNTIF(O38:O$47,"×"))</f>
        <v>6</v>
      </c>
      <c r="Q38" s="39"/>
      <c r="R38" s="43" t="s">
        <v>159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5" s="42" customFormat="1" ht="33" customHeight="1">
      <c r="A39" s="36" t="s">
        <v>162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 t="str">
        <f>IF(AB8&lt;&gt;"","○","×")</f>
        <v>×</v>
      </c>
      <c r="P39" s="36">
        <f>IF(O39="○",0,COUNTIF(O39:O$47,"×"))</f>
        <v>5</v>
      </c>
      <c r="Q39" s="39"/>
      <c r="R39" s="43" t="s">
        <v>160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8"/>
    </row>
    <row r="40" spans="1:35" s="42" customFormat="1" ht="33" customHeight="1">
      <c r="A40" s="36" t="s">
        <v>165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 t="str">
        <f>IF(_xlfn.XOR(O10=TRUE,T10=TRUE),"○","×")</f>
        <v>×</v>
      </c>
      <c r="P40" s="36">
        <f>IF(O40="○",0,COUNTIF(O40:O$47,"×"))</f>
        <v>4</v>
      </c>
      <c r="Q40" s="39"/>
      <c r="R40" s="43" t="s">
        <v>163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8"/>
    </row>
    <row r="41" spans="1:35" s="42" customFormat="1" ht="33" customHeight="1">
      <c r="A41" s="36" t="s">
        <v>164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 t="str">
        <f>IF(AND(T10=TRUE,OR(K11="",J12="")),"×","○")</f>
        <v>○</v>
      </c>
      <c r="P41" s="36">
        <f>IF(O41="○",0,COUNTIF(O41:O$47,"×"))</f>
        <v>0</v>
      </c>
      <c r="Q41" s="39"/>
      <c r="R41" s="43" t="s">
        <v>167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8"/>
    </row>
    <row r="42" spans="1:35" s="42" customFormat="1" ht="33" customHeight="1">
      <c r="A42" s="36" t="s">
        <v>166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 t="str">
        <f>IF(AND(T10=TRUE,AB11=""),"×","○")</f>
        <v>○</v>
      </c>
      <c r="P42" s="36">
        <f>IF(O42="○",0,COUNTIF(O42:O$47,"×"))</f>
        <v>0</v>
      </c>
      <c r="Q42" s="39"/>
      <c r="R42" s="43" t="s">
        <v>168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8"/>
    </row>
    <row r="43" spans="1:35" s="42" customFormat="1" ht="33" customHeight="1">
      <c r="A43" s="36" t="s">
        <v>169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 t="str">
        <f>IF(AND(J13&lt;&gt;"",J14&lt;&gt;""),"○","×")</f>
        <v>×</v>
      </c>
      <c r="P43" s="36">
        <f>IF(O43="○",0,COUNTIF(O43:O$47,"×"))</f>
        <v>3</v>
      </c>
      <c r="Q43" s="39"/>
      <c r="R43" s="43" t="s">
        <v>159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5" s="42" customFormat="1" ht="33" customHeight="1">
      <c r="A44" s="36" t="s">
        <v>176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 t="str">
        <f>IF(AB13&lt;&gt;"","○","×")</f>
        <v>×</v>
      </c>
      <c r="P44" s="36">
        <f>IF(O44="○",0,COUNTIF(O44:O$47,"×"))</f>
        <v>2</v>
      </c>
      <c r="Q44" s="39"/>
      <c r="R44" s="43" t="s">
        <v>160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5" s="42" customFormat="1" ht="33" customHeight="1">
      <c r="A45" s="36" t="s">
        <v>171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 t="str">
        <f>IF(AND(E15&lt;&gt;"",Q15&lt;&gt;"",AB15&lt;&gt;""),"○","×")</f>
        <v>×</v>
      </c>
      <c r="P45" s="36">
        <f>IF(O45="○",0,COUNTIF(O45:O$47,"×"))</f>
        <v>1</v>
      </c>
      <c r="Q45" s="39"/>
      <c r="R45" s="43" t="s">
        <v>159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5" s="42" customFormat="1" ht="33" customHeight="1">
      <c r="A46" s="36" t="s">
        <v>170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 t="str">
        <f>IF(_xlfn.XOR(A21&lt;&gt;"",AB21&lt;&gt;""),"×","○")</f>
        <v>○</v>
      </c>
      <c r="P46" s="36">
        <f>IF(O46="○",0,COUNTIF(O46:O$47,"×"))</f>
        <v>0</v>
      </c>
      <c r="Q46" s="39"/>
      <c r="R46" s="43" t="s">
        <v>172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5" s="42" customFormat="1" ht="33" customHeight="1">
      <c r="A47" s="36" t="s">
        <v>173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 t="str">
        <f>IF(AF29&gt;=40,"○","×")</f>
        <v>○</v>
      </c>
      <c r="P47" s="36">
        <f>IF(O47="○",0,COUNTIF(O47:O$47,"×"))</f>
        <v>0</v>
      </c>
      <c r="Q47" s="39"/>
      <c r="R47" s="43" t="s">
        <v>174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</sheetData>
  <sheetProtection algorithmName="SHA-512" hashValue="ReWL0mQMThC6HJcQe3U3bmGvVNZWtyjZnBZU1UFClMEVQ9UMRX4D50TOz4vOXswP+27FruKDMwbXAx0mjhYtfQ==" saltValue="weoYkBPl59Fnw8jiCeRyDA==" spinCount="100000" sheet="1" objects="1" scenarios="1" selectLockedCells="1"/>
  <protectedRanges>
    <protectedRange sqref="AB13 K8 L9 O10 T10 AB8 K11 AB11 J12:J14 E15 Q15 AB15:AB16 J16 A21:C28 AB21:AD28" name="入力箇所"/>
  </protectedRanges>
  <mergeCells count="101">
    <mergeCell ref="L36:AE36"/>
    <mergeCell ref="AB13:AI14"/>
    <mergeCell ref="A32:X32"/>
    <mergeCell ref="F33:R33"/>
    <mergeCell ref="S33:W33"/>
    <mergeCell ref="X33:AA33"/>
    <mergeCell ref="AB33:AE33"/>
    <mergeCell ref="AF33:AI33"/>
    <mergeCell ref="A29:X29"/>
    <mergeCell ref="Y29:AA29"/>
    <mergeCell ref="AB29:AD29"/>
    <mergeCell ref="AF29:AH29"/>
    <mergeCell ref="A26:C26"/>
    <mergeCell ref="D26:U26"/>
    <mergeCell ref="V26:X26"/>
    <mergeCell ref="Y26:Z26"/>
    <mergeCell ref="AB26:AD26"/>
    <mergeCell ref="AF26:AH26"/>
    <mergeCell ref="A25:C25"/>
    <mergeCell ref="D25:U25"/>
    <mergeCell ref="V25:X25"/>
    <mergeCell ref="Y25:Z25"/>
    <mergeCell ref="AB25:AD25"/>
    <mergeCell ref="AF25:AH25"/>
    <mergeCell ref="AJ29:AW29"/>
    <mergeCell ref="A30:X30"/>
    <mergeCell ref="A28:C28"/>
    <mergeCell ref="D28:U28"/>
    <mergeCell ref="V28:X28"/>
    <mergeCell ref="Y28:Z28"/>
    <mergeCell ref="AB28:AD28"/>
    <mergeCell ref="AF28:AH28"/>
    <mergeCell ref="A27:C27"/>
    <mergeCell ref="D27:U27"/>
    <mergeCell ref="V27:X27"/>
    <mergeCell ref="Y27:Z27"/>
    <mergeCell ref="AB27:AD27"/>
    <mergeCell ref="AF27:AH27"/>
    <mergeCell ref="A24:C24"/>
    <mergeCell ref="D24:U24"/>
    <mergeCell ref="V24:X24"/>
    <mergeCell ref="Y24:Z24"/>
    <mergeCell ref="AB24:AD24"/>
    <mergeCell ref="AF24:AH24"/>
    <mergeCell ref="A23:C23"/>
    <mergeCell ref="D23:U23"/>
    <mergeCell ref="V23:X23"/>
    <mergeCell ref="Y23:Z23"/>
    <mergeCell ref="AB23:AD23"/>
    <mergeCell ref="AF23:AH23"/>
    <mergeCell ref="A22:C22"/>
    <mergeCell ref="D22:U22"/>
    <mergeCell ref="V22:X22"/>
    <mergeCell ref="Y22:Z22"/>
    <mergeCell ref="AB22:AD22"/>
    <mergeCell ref="AF22:AH22"/>
    <mergeCell ref="A21:C21"/>
    <mergeCell ref="D21:U21"/>
    <mergeCell ref="V21:X21"/>
    <mergeCell ref="Y21:Z21"/>
    <mergeCell ref="AB21:AD21"/>
    <mergeCell ref="AF21:AH21"/>
    <mergeCell ref="A15:D15"/>
    <mergeCell ref="E15:L15"/>
    <mergeCell ref="M15:P15"/>
    <mergeCell ref="Q15:X15"/>
    <mergeCell ref="Y15:AA15"/>
    <mergeCell ref="A19:AI19"/>
    <mergeCell ref="A20:C20"/>
    <mergeCell ref="D20:U20"/>
    <mergeCell ref="V20:X20"/>
    <mergeCell ref="Y20:AA20"/>
    <mergeCell ref="AB20:AE20"/>
    <mergeCell ref="AF20:AI20"/>
    <mergeCell ref="AB15:AI15"/>
    <mergeCell ref="A16:I17"/>
    <mergeCell ref="J16:X17"/>
    <mergeCell ref="Y16:AA17"/>
    <mergeCell ref="AB17:AI17"/>
    <mergeCell ref="A18:AI18"/>
    <mergeCell ref="D10:I10"/>
    <mergeCell ref="D11:I12"/>
    <mergeCell ref="K11:X11"/>
    <mergeCell ref="Y11:AA12"/>
    <mergeCell ref="AB11:AI12"/>
    <mergeCell ref="J12:X12"/>
    <mergeCell ref="D2:G2"/>
    <mergeCell ref="Y2:AI2"/>
    <mergeCell ref="A4:D4"/>
    <mergeCell ref="A6:AI6"/>
    <mergeCell ref="A8:C14"/>
    <mergeCell ref="D8:I9"/>
    <mergeCell ref="K8:X8"/>
    <mergeCell ref="Y8:AA9"/>
    <mergeCell ref="AB8:AI9"/>
    <mergeCell ref="L9:X9"/>
    <mergeCell ref="D13:I13"/>
    <mergeCell ref="J13:X13"/>
    <mergeCell ref="Y13:AA14"/>
    <mergeCell ref="D14:I14"/>
    <mergeCell ref="J14:X14"/>
  </mergeCells>
  <phoneticPr fontId="4"/>
  <conditionalFormatting sqref="AB11:AI12 J12:X12 K11:X11">
    <cfRule type="expression" dxfId="0" priority="1">
      <formula>$T$10=TRUE</formula>
    </cfRule>
  </conditionalFormatting>
  <dataValidations count="2">
    <dataValidation type="custom" allowBlank="1" showInputMessage="1" showErrorMessage="1" error="配送先を別に指定する場合は上記の「その他」にチェックを入れてください。" sqref="J12:X12" xr:uid="{00000000-0002-0000-0000-000000000000}">
      <formula1>T10=TRUE</formula1>
    </dataValidation>
    <dataValidation type="custom" allowBlank="1" showInputMessage="1" showErrorMessage="1" error="配送先を別に指定する場合は上記の「その他」にチェックを入れてください。" sqref="K11:X11" xr:uid="{00000000-0002-0000-0000-000001000000}">
      <formula1>T10=TRUE</formula1>
    </dataValidation>
  </dataValidations>
  <printOptions horizontalCentered="1"/>
  <pageMargins left="0.39370078740157483" right="0.39370078740157483" top="0.23622047244094491" bottom="0.19685039370078741" header="0.23622047244094491" footer="0.15748031496062992"/>
  <pageSetup paperSize="9" scale="64" orientation="portrait" cellComments="asDisplayed" horizontalDpi="300" verticalDpi="300"/>
  <headerFooter alignWithMargins="0"/>
  <colBreaks count="1" manualBreakCount="1">
    <brk id="35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" r:id="rId3" name="チェック 1">
              <controlPr locked="0" defaultSize="0" autoFill="0" autoLine="0" autoPict="0">
                <anchor moveWithCells="1">
                  <from>
                    <xdr:col>14</xdr:col>
                    <xdr:colOff>28575</xdr:colOff>
                    <xdr:row>9</xdr:row>
                    <xdr:rowOff>66675</xdr:rowOff>
                  </from>
                  <to>
                    <xdr:col>14</xdr:col>
                    <xdr:colOff>247650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4" name="Check Box 2">
              <controlPr locked="0" defaultSize="0" autoFill="0" autoLine="0" autoPict="0">
                <anchor moveWithCells="1">
                  <from>
                    <xdr:col>19</xdr:col>
                    <xdr:colOff>28575</xdr:colOff>
                    <xdr:row>9</xdr:row>
                    <xdr:rowOff>66675</xdr:rowOff>
                  </from>
                  <to>
                    <xdr:col>19</xdr:col>
                    <xdr:colOff>247650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5" name="Check Box 3">
              <controlPr locked="0" defaultSize="0" autoFill="0" autoLine="0" autoPict="0">
                <anchor moveWithCells="1">
                  <from>
                    <xdr:col>27</xdr:col>
                    <xdr:colOff>57150</xdr:colOff>
                    <xdr:row>15</xdr:row>
                    <xdr:rowOff>66675</xdr:rowOff>
                  </from>
                  <to>
                    <xdr:col>27</xdr:col>
                    <xdr:colOff>276225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510F-131A-4058-9280-53AE6ACFDD5A}">
  <sheetPr>
    <pageSetUpPr fitToPage="1"/>
  </sheetPr>
  <dimension ref="A1:I105"/>
  <sheetViews>
    <sheetView tabSelected="1" view="pageBreakPreview" topLeftCell="A77" zoomScale="80" zoomScaleNormal="100" zoomScaleSheetLayoutView="80" workbookViewId="0">
      <selection activeCell="K84" sqref="K84"/>
    </sheetView>
  </sheetViews>
  <sheetFormatPr defaultRowHeight="24" customHeight="1"/>
  <cols>
    <col min="1" max="1" width="5.625" style="61" bestFit="1" customWidth="1"/>
    <col min="2" max="2" width="9.875" style="62" bestFit="1" customWidth="1"/>
    <col min="3" max="3" width="13.75" style="61" bestFit="1" customWidth="1"/>
    <col min="4" max="4" width="39" style="63" customWidth="1"/>
    <col min="5" max="5" width="5.875" style="61" bestFit="1" customWidth="1"/>
    <col min="6" max="6" width="5.625" style="62" bestFit="1" customWidth="1"/>
    <col min="7" max="7" width="5.625" style="64" bestFit="1" customWidth="1"/>
    <col min="8" max="9" width="3.75" style="61" bestFit="1" customWidth="1"/>
    <col min="10" max="230" width="9" style="61"/>
    <col min="231" max="231" width="8.625" style="61" customWidth="1"/>
    <col min="232" max="232" width="9.5" style="61" customWidth="1"/>
    <col min="233" max="233" width="11" style="61" bestFit="1" customWidth="1"/>
    <col min="234" max="234" width="23.375" style="61" customWidth="1"/>
    <col min="235" max="237" width="7.625" style="61" customWidth="1"/>
    <col min="238" max="239" width="12.75" style="61" customWidth="1"/>
    <col min="240" max="241" width="9" style="61"/>
    <col min="242" max="242" width="10.375" style="61" customWidth="1"/>
    <col min="243" max="243" width="9" style="61"/>
    <col min="244" max="244" width="9.875" style="61" bestFit="1" customWidth="1"/>
    <col min="245" max="486" width="9" style="61"/>
    <col min="487" max="487" width="8.625" style="61" customWidth="1"/>
    <col min="488" max="488" width="9.5" style="61" customWidth="1"/>
    <col min="489" max="489" width="11" style="61" bestFit="1" customWidth="1"/>
    <col min="490" max="490" width="23.375" style="61" customWidth="1"/>
    <col min="491" max="493" width="7.625" style="61" customWidth="1"/>
    <col min="494" max="495" width="12.75" style="61" customWidth="1"/>
    <col min="496" max="497" width="9" style="61"/>
    <col min="498" max="498" width="10.375" style="61" customWidth="1"/>
    <col min="499" max="499" width="9" style="61"/>
    <col min="500" max="500" width="9.875" style="61" bestFit="1" customWidth="1"/>
    <col min="501" max="742" width="9" style="61"/>
    <col min="743" max="743" width="8.625" style="61" customWidth="1"/>
    <col min="744" max="744" width="9.5" style="61" customWidth="1"/>
    <col min="745" max="745" width="11" style="61" bestFit="1" customWidth="1"/>
    <col min="746" max="746" width="23.375" style="61" customWidth="1"/>
    <col min="747" max="749" width="7.625" style="61" customWidth="1"/>
    <col min="750" max="751" width="12.75" style="61" customWidth="1"/>
    <col min="752" max="753" width="9" style="61"/>
    <col min="754" max="754" width="10.375" style="61" customWidth="1"/>
    <col min="755" max="755" width="9" style="61"/>
    <col min="756" max="756" width="9.875" style="61" bestFit="1" customWidth="1"/>
    <col min="757" max="998" width="9" style="61"/>
    <col min="999" max="999" width="8.625" style="61" customWidth="1"/>
    <col min="1000" max="1000" width="9.5" style="61" customWidth="1"/>
    <col min="1001" max="1001" width="11" style="61" bestFit="1" customWidth="1"/>
    <col min="1002" max="1002" width="23.375" style="61" customWidth="1"/>
    <col min="1003" max="1005" width="7.625" style="61" customWidth="1"/>
    <col min="1006" max="1007" width="12.75" style="61" customWidth="1"/>
    <col min="1008" max="1009" width="9" style="61"/>
    <col min="1010" max="1010" width="10.375" style="61" customWidth="1"/>
    <col min="1011" max="1011" width="9" style="61"/>
    <col min="1012" max="1012" width="9.875" style="61" bestFit="1" customWidth="1"/>
    <col min="1013" max="1254" width="9" style="61"/>
    <col min="1255" max="1255" width="8.625" style="61" customWidth="1"/>
    <col min="1256" max="1256" width="9.5" style="61" customWidth="1"/>
    <col min="1257" max="1257" width="11" style="61" bestFit="1" customWidth="1"/>
    <col min="1258" max="1258" width="23.375" style="61" customWidth="1"/>
    <col min="1259" max="1261" width="7.625" style="61" customWidth="1"/>
    <col min="1262" max="1263" width="12.75" style="61" customWidth="1"/>
    <col min="1264" max="1265" width="9" style="61"/>
    <col min="1266" max="1266" width="10.375" style="61" customWidth="1"/>
    <col min="1267" max="1267" width="9" style="61"/>
    <col min="1268" max="1268" width="9.875" style="61" bestFit="1" customWidth="1"/>
    <col min="1269" max="1510" width="9" style="61"/>
    <col min="1511" max="1511" width="8.625" style="61" customWidth="1"/>
    <col min="1512" max="1512" width="9.5" style="61" customWidth="1"/>
    <col min="1513" max="1513" width="11" style="61" bestFit="1" customWidth="1"/>
    <col min="1514" max="1514" width="23.375" style="61" customWidth="1"/>
    <col min="1515" max="1517" width="7.625" style="61" customWidth="1"/>
    <col min="1518" max="1519" width="12.75" style="61" customWidth="1"/>
    <col min="1520" max="1521" width="9" style="61"/>
    <col min="1522" max="1522" width="10.375" style="61" customWidth="1"/>
    <col min="1523" max="1523" width="9" style="61"/>
    <col min="1524" max="1524" width="9.875" style="61" bestFit="1" customWidth="1"/>
    <col min="1525" max="1766" width="9" style="61"/>
    <col min="1767" max="1767" width="8.625" style="61" customWidth="1"/>
    <col min="1768" max="1768" width="9.5" style="61" customWidth="1"/>
    <col min="1769" max="1769" width="11" style="61" bestFit="1" customWidth="1"/>
    <col min="1770" max="1770" width="23.375" style="61" customWidth="1"/>
    <col min="1771" max="1773" width="7.625" style="61" customWidth="1"/>
    <col min="1774" max="1775" width="12.75" style="61" customWidth="1"/>
    <col min="1776" max="1777" width="9" style="61"/>
    <col min="1778" max="1778" width="10.375" style="61" customWidth="1"/>
    <col min="1779" max="1779" width="9" style="61"/>
    <col min="1780" max="1780" width="9.875" style="61" bestFit="1" customWidth="1"/>
    <col min="1781" max="2022" width="9" style="61"/>
    <col min="2023" max="2023" width="8.625" style="61" customWidth="1"/>
    <col min="2024" max="2024" width="9.5" style="61" customWidth="1"/>
    <col min="2025" max="2025" width="11" style="61" bestFit="1" customWidth="1"/>
    <col min="2026" max="2026" width="23.375" style="61" customWidth="1"/>
    <col min="2027" max="2029" width="7.625" style="61" customWidth="1"/>
    <col min="2030" max="2031" width="12.75" style="61" customWidth="1"/>
    <col min="2032" max="2033" width="9" style="61"/>
    <col min="2034" max="2034" width="10.375" style="61" customWidth="1"/>
    <col min="2035" max="2035" width="9" style="61"/>
    <col min="2036" max="2036" width="9.875" style="61" bestFit="1" customWidth="1"/>
    <col min="2037" max="2278" width="9" style="61"/>
    <col min="2279" max="2279" width="8.625" style="61" customWidth="1"/>
    <col min="2280" max="2280" width="9.5" style="61" customWidth="1"/>
    <col min="2281" max="2281" width="11" style="61" bestFit="1" customWidth="1"/>
    <col min="2282" max="2282" width="23.375" style="61" customWidth="1"/>
    <col min="2283" max="2285" width="7.625" style="61" customWidth="1"/>
    <col min="2286" max="2287" width="12.75" style="61" customWidth="1"/>
    <col min="2288" max="2289" width="9" style="61"/>
    <col min="2290" max="2290" width="10.375" style="61" customWidth="1"/>
    <col min="2291" max="2291" width="9" style="61"/>
    <col min="2292" max="2292" width="9.875" style="61" bestFit="1" customWidth="1"/>
    <col min="2293" max="2534" width="9" style="61"/>
    <col min="2535" max="2535" width="8.625" style="61" customWidth="1"/>
    <col min="2536" max="2536" width="9.5" style="61" customWidth="1"/>
    <col min="2537" max="2537" width="11" style="61" bestFit="1" customWidth="1"/>
    <col min="2538" max="2538" width="23.375" style="61" customWidth="1"/>
    <col min="2539" max="2541" width="7.625" style="61" customWidth="1"/>
    <col min="2542" max="2543" width="12.75" style="61" customWidth="1"/>
    <col min="2544" max="2545" width="9" style="61"/>
    <col min="2546" max="2546" width="10.375" style="61" customWidth="1"/>
    <col min="2547" max="2547" width="9" style="61"/>
    <col min="2548" max="2548" width="9.875" style="61" bestFit="1" customWidth="1"/>
    <col min="2549" max="2790" width="9" style="61"/>
    <col min="2791" max="2791" width="8.625" style="61" customWidth="1"/>
    <col min="2792" max="2792" width="9.5" style="61" customWidth="1"/>
    <col min="2793" max="2793" width="11" style="61" bestFit="1" customWidth="1"/>
    <col min="2794" max="2794" width="23.375" style="61" customWidth="1"/>
    <col min="2795" max="2797" width="7.625" style="61" customWidth="1"/>
    <col min="2798" max="2799" width="12.75" style="61" customWidth="1"/>
    <col min="2800" max="2801" width="9" style="61"/>
    <col min="2802" max="2802" width="10.375" style="61" customWidth="1"/>
    <col min="2803" max="2803" width="9" style="61"/>
    <col min="2804" max="2804" width="9.875" style="61" bestFit="1" customWidth="1"/>
    <col min="2805" max="3046" width="9" style="61"/>
    <col min="3047" max="3047" width="8.625" style="61" customWidth="1"/>
    <col min="3048" max="3048" width="9.5" style="61" customWidth="1"/>
    <col min="3049" max="3049" width="11" style="61" bestFit="1" customWidth="1"/>
    <col min="3050" max="3050" width="23.375" style="61" customWidth="1"/>
    <col min="3051" max="3053" width="7.625" style="61" customWidth="1"/>
    <col min="3054" max="3055" width="12.75" style="61" customWidth="1"/>
    <col min="3056" max="3057" width="9" style="61"/>
    <col min="3058" max="3058" width="10.375" style="61" customWidth="1"/>
    <col min="3059" max="3059" width="9" style="61"/>
    <col min="3060" max="3060" width="9.875" style="61" bestFit="1" customWidth="1"/>
    <col min="3061" max="3302" width="9" style="61"/>
    <col min="3303" max="3303" width="8.625" style="61" customWidth="1"/>
    <col min="3304" max="3304" width="9.5" style="61" customWidth="1"/>
    <col min="3305" max="3305" width="11" style="61" bestFit="1" customWidth="1"/>
    <col min="3306" max="3306" width="23.375" style="61" customWidth="1"/>
    <col min="3307" max="3309" width="7.625" style="61" customWidth="1"/>
    <col min="3310" max="3311" width="12.75" style="61" customWidth="1"/>
    <col min="3312" max="3313" width="9" style="61"/>
    <col min="3314" max="3314" width="10.375" style="61" customWidth="1"/>
    <col min="3315" max="3315" width="9" style="61"/>
    <col min="3316" max="3316" width="9.875" style="61" bestFit="1" customWidth="1"/>
    <col min="3317" max="3558" width="9" style="61"/>
    <col min="3559" max="3559" width="8.625" style="61" customWidth="1"/>
    <col min="3560" max="3560" width="9.5" style="61" customWidth="1"/>
    <col min="3561" max="3561" width="11" style="61" bestFit="1" customWidth="1"/>
    <col min="3562" max="3562" width="23.375" style="61" customWidth="1"/>
    <col min="3563" max="3565" width="7.625" style="61" customWidth="1"/>
    <col min="3566" max="3567" width="12.75" style="61" customWidth="1"/>
    <col min="3568" max="3569" width="9" style="61"/>
    <col min="3570" max="3570" width="10.375" style="61" customWidth="1"/>
    <col min="3571" max="3571" width="9" style="61"/>
    <col min="3572" max="3572" width="9.875" style="61" bestFit="1" customWidth="1"/>
    <col min="3573" max="3814" width="9" style="61"/>
    <col min="3815" max="3815" width="8.625" style="61" customWidth="1"/>
    <col min="3816" max="3816" width="9.5" style="61" customWidth="1"/>
    <col min="3817" max="3817" width="11" style="61" bestFit="1" customWidth="1"/>
    <col min="3818" max="3818" width="23.375" style="61" customWidth="1"/>
    <col min="3819" max="3821" width="7.625" style="61" customWidth="1"/>
    <col min="3822" max="3823" width="12.75" style="61" customWidth="1"/>
    <col min="3824" max="3825" width="9" style="61"/>
    <col min="3826" max="3826" width="10.375" style="61" customWidth="1"/>
    <col min="3827" max="3827" width="9" style="61"/>
    <col min="3828" max="3828" width="9.875" style="61" bestFit="1" customWidth="1"/>
    <col min="3829" max="4070" width="9" style="61"/>
    <col min="4071" max="4071" width="8.625" style="61" customWidth="1"/>
    <col min="4072" max="4072" width="9.5" style="61" customWidth="1"/>
    <col min="4073" max="4073" width="11" style="61" bestFit="1" customWidth="1"/>
    <col min="4074" max="4074" width="23.375" style="61" customWidth="1"/>
    <col min="4075" max="4077" width="7.625" style="61" customWidth="1"/>
    <col min="4078" max="4079" width="12.75" style="61" customWidth="1"/>
    <col min="4080" max="4081" width="9" style="61"/>
    <col min="4082" max="4082" width="10.375" style="61" customWidth="1"/>
    <col min="4083" max="4083" width="9" style="61"/>
    <col min="4084" max="4084" width="9.875" style="61" bestFit="1" customWidth="1"/>
    <col min="4085" max="4326" width="9" style="61"/>
    <col min="4327" max="4327" width="8.625" style="61" customWidth="1"/>
    <col min="4328" max="4328" width="9.5" style="61" customWidth="1"/>
    <col min="4329" max="4329" width="11" style="61" bestFit="1" customWidth="1"/>
    <col min="4330" max="4330" width="23.375" style="61" customWidth="1"/>
    <col min="4331" max="4333" width="7.625" style="61" customWidth="1"/>
    <col min="4334" max="4335" width="12.75" style="61" customWidth="1"/>
    <col min="4336" max="4337" width="9" style="61"/>
    <col min="4338" max="4338" width="10.375" style="61" customWidth="1"/>
    <col min="4339" max="4339" width="9" style="61"/>
    <col min="4340" max="4340" width="9.875" style="61" bestFit="1" customWidth="1"/>
    <col min="4341" max="4582" width="9" style="61"/>
    <col min="4583" max="4583" width="8.625" style="61" customWidth="1"/>
    <col min="4584" max="4584" width="9.5" style="61" customWidth="1"/>
    <col min="4585" max="4585" width="11" style="61" bestFit="1" customWidth="1"/>
    <col min="4586" max="4586" width="23.375" style="61" customWidth="1"/>
    <col min="4587" max="4589" width="7.625" style="61" customWidth="1"/>
    <col min="4590" max="4591" width="12.75" style="61" customWidth="1"/>
    <col min="4592" max="4593" width="9" style="61"/>
    <col min="4594" max="4594" width="10.375" style="61" customWidth="1"/>
    <col min="4595" max="4595" width="9" style="61"/>
    <col min="4596" max="4596" width="9.875" style="61" bestFit="1" customWidth="1"/>
    <col min="4597" max="4838" width="9" style="61"/>
    <col min="4839" max="4839" width="8.625" style="61" customWidth="1"/>
    <col min="4840" max="4840" width="9.5" style="61" customWidth="1"/>
    <col min="4841" max="4841" width="11" style="61" bestFit="1" customWidth="1"/>
    <col min="4842" max="4842" width="23.375" style="61" customWidth="1"/>
    <col min="4843" max="4845" width="7.625" style="61" customWidth="1"/>
    <col min="4846" max="4847" width="12.75" style="61" customWidth="1"/>
    <col min="4848" max="4849" width="9" style="61"/>
    <col min="4850" max="4850" width="10.375" style="61" customWidth="1"/>
    <col min="4851" max="4851" width="9" style="61"/>
    <col min="4852" max="4852" width="9.875" style="61" bestFit="1" customWidth="1"/>
    <col min="4853" max="5094" width="9" style="61"/>
    <col min="5095" max="5095" width="8.625" style="61" customWidth="1"/>
    <col min="5096" max="5096" width="9.5" style="61" customWidth="1"/>
    <col min="5097" max="5097" width="11" style="61" bestFit="1" customWidth="1"/>
    <col min="5098" max="5098" width="23.375" style="61" customWidth="1"/>
    <col min="5099" max="5101" width="7.625" style="61" customWidth="1"/>
    <col min="5102" max="5103" width="12.75" style="61" customWidth="1"/>
    <col min="5104" max="5105" width="9" style="61"/>
    <col min="5106" max="5106" width="10.375" style="61" customWidth="1"/>
    <col min="5107" max="5107" width="9" style="61"/>
    <col min="5108" max="5108" width="9.875" style="61" bestFit="1" customWidth="1"/>
    <col min="5109" max="5350" width="9" style="61"/>
    <col min="5351" max="5351" width="8.625" style="61" customWidth="1"/>
    <col min="5352" max="5352" width="9.5" style="61" customWidth="1"/>
    <col min="5353" max="5353" width="11" style="61" bestFit="1" customWidth="1"/>
    <col min="5354" max="5354" width="23.375" style="61" customWidth="1"/>
    <col min="5355" max="5357" width="7.625" style="61" customWidth="1"/>
    <col min="5358" max="5359" width="12.75" style="61" customWidth="1"/>
    <col min="5360" max="5361" width="9" style="61"/>
    <col min="5362" max="5362" width="10.375" style="61" customWidth="1"/>
    <col min="5363" max="5363" width="9" style="61"/>
    <col min="5364" max="5364" width="9.875" style="61" bestFit="1" customWidth="1"/>
    <col min="5365" max="5606" width="9" style="61"/>
    <col min="5607" max="5607" width="8.625" style="61" customWidth="1"/>
    <col min="5608" max="5608" width="9.5" style="61" customWidth="1"/>
    <col min="5609" max="5609" width="11" style="61" bestFit="1" customWidth="1"/>
    <col min="5610" max="5610" width="23.375" style="61" customWidth="1"/>
    <col min="5611" max="5613" width="7.625" style="61" customWidth="1"/>
    <col min="5614" max="5615" width="12.75" style="61" customWidth="1"/>
    <col min="5616" max="5617" width="9" style="61"/>
    <col min="5618" max="5618" width="10.375" style="61" customWidth="1"/>
    <col min="5619" max="5619" width="9" style="61"/>
    <col min="5620" max="5620" width="9.875" style="61" bestFit="1" customWidth="1"/>
    <col min="5621" max="5862" width="9" style="61"/>
    <col min="5863" max="5863" width="8.625" style="61" customWidth="1"/>
    <col min="5864" max="5864" width="9.5" style="61" customWidth="1"/>
    <col min="5865" max="5865" width="11" style="61" bestFit="1" customWidth="1"/>
    <col min="5866" max="5866" width="23.375" style="61" customWidth="1"/>
    <col min="5867" max="5869" width="7.625" style="61" customWidth="1"/>
    <col min="5870" max="5871" width="12.75" style="61" customWidth="1"/>
    <col min="5872" max="5873" width="9" style="61"/>
    <col min="5874" max="5874" width="10.375" style="61" customWidth="1"/>
    <col min="5875" max="5875" width="9" style="61"/>
    <col min="5876" max="5876" width="9.875" style="61" bestFit="1" customWidth="1"/>
    <col min="5877" max="6118" width="9" style="61"/>
    <col min="6119" max="6119" width="8.625" style="61" customWidth="1"/>
    <col min="6120" max="6120" width="9.5" style="61" customWidth="1"/>
    <col min="6121" max="6121" width="11" style="61" bestFit="1" customWidth="1"/>
    <col min="6122" max="6122" width="23.375" style="61" customWidth="1"/>
    <col min="6123" max="6125" width="7.625" style="61" customWidth="1"/>
    <col min="6126" max="6127" width="12.75" style="61" customWidth="1"/>
    <col min="6128" max="6129" width="9" style="61"/>
    <col min="6130" max="6130" width="10.375" style="61" customWidth="1"/>
    <col min="6131" max="6131" width="9" style="61"/>
    <col min="6132" max="6132" width="9.875" style="61" bestFit="1" customWidth="1"/>
    <col min="6133" max="6374" width="9" style="61"/>
    <col min="6375" max="6375" width="8.625" style="61" customWidth="1"/>
    <col min="6376" max="6376" width="9.5" style="61" customWidth="1"/>
    <col min="6377" max="6377" width="11" style="61" bestFit="1" customWidth="1"/>
    <col min="6378" max="6378" width="23.375" style="61" customWidth="1"/>
    <col min="6379" max="6381" width="7.625" style="61" customWidth="1"/>
    <col min="6382" max="6383" width="12.75" style="61" customWidth="1"/>
    <col min="6384" max="6385" width="9" style="61"/>
    <col min="6386" max="6386" width="10.375" style="61" customWidth="1"/>
    <col min="6387" max="6387" width="9" style="61"/>
    <col min="6388" max="6388" width="9.875" style="61" bestFit="1" customWidth="1"/>
    <col min="6389" max="6630" width="9" style="61"/>
    <col min="6631" max="6631" width="8.625" style="61" customWidth="1"/>
    <col min="6632" max="6632" width="9.5" style="61" customWidth="1"/>
    <col min="6633" max="6633" width="11" style="61" bestFit="1" customWidth="1"/>
    <col min="6634" max="6634" width="23.375" style="61" customWidth="1"/>
    <col min="6635" max="6637" width="7.625" style="61" customWidth="1"/>
    <col min="6638" max="6639" width="12.75" style="61" customWidth="1"/>
    <col min="6640" max="6641" width="9" style="61"/>
    <col min="6642" max="6642" width="10.375" style="61" customWidth="1"/>
    <col min="6643" max="6643" width="9" style="61"/>
    <col min="6644" max="6644" width="9.875" style="61" bestFit="1" customWidth="1"/>
    <col min="6645" max="6886" width="9" style="61"/>
    <col min="6887" max="6887" width="8.625" style="61" customWidth="1"/>
    <col min="6888" max="6888" width="9.5" style="61" customWidth="1"/>
    <col min="6889" max="6889" width="11" style="61" bestFit="1" customWidth="1"/>
    <col min="6890" max="6890" width="23.375" style="61" customWidth="1"/>
    <col min="6891" max="6893" width="7.625" style="61" customWidth="1"/>
    <col min="6894" max="6895" width="12.75" style="61" customWidth="1"/>
    <col min="6896" max="6897" width="9" style="61"/>
    <col min="6898" max="6898" width="10.375" style="61" customWidth="1"/>
    <col min="6899" max="6899" width="9" style="61"/>
    <col min="6900" max="6900" width="9.875" style="61" bestFit="1" customWidth="1"/>
    <col min="6901" max="7142" width="9" style="61"/>
    <col min="7143" max="7143" width="8.625" style="61" customWidth="1"/>
    <col min="7144" max="7144" width="9.5" style="61" customWidth="1"/>
    <col min="7145" max="7145" width="11" style="61" bestFit="1" customWidth="1"/>
    <col min="7146" max="7146" width="23.375" style="61" customWidth="1"/>
    <col min="7147" max="7149" width="7.625" style="61" customWidth="1"/>
    <col min="7150" max="7151" width="12.75" style="61" customWidth="1"/>
    <col min="7152" max="7153" width="9" style="61"/>
    <col min="7154" max="7154" width="10.375" style="61" customWidth="1"/>
    <col min="7155" max="7155" width="9" style="61"/>
    <col min="7156" max="7156" width="9.875" style="61" bestFit="1" customWidth="1"/>
    <col min="7157" max="7398" width="9" style="61"/>
    <col min="7399" max="7399" width="8.625" style="61" customWidth="1"/>
    <col min="7400" max="7400" width="9.5" style="61" customWidth="1"/>
    <col min="7401" max="7401" width="11" style="61" bestFit="1" customWidth="1"/>
    <col min="7402" max="7402" width="23.375" style="61" customWidth="1"/>
    <col min="7403" max="7405" width="7.625" style="61" customWidth="1"/>
    <col min="7406" max="7407" width="12.75" style="61" customWidth="1"/>
    <col min="7408" max="7409" width="9" style="61"/>
    <col min="7410" max="7410" width="10.375" style="61" customWidth="1"/>
    <col min="7411" max="7411" width="9" style="61"/>
    <col min="7412" max="7412" width="9.875" style="61" bestFit="1" customWidth="1"/>
    <col min="7413" max="7654" width="9" style="61"/>
    <col min="7655" max="7655" width="8.625" style="61" customWidth="1"/>
    <col min="7656" max="7656" width="9.5" style="61" customWidth="1"/>
    <col min="7657" max="7657" width="11" style="61" bestFit="1" customWidth="1"/>
    <col min="7658" max="7658" width="23.375" style="61" customWidth="1"/>
    <col min="7659" max="7661" width="7.625" style="61" customWidth="1"/>
    <col min="7662" max="7663" width="12.75" style="61" customWidth="1"/>
    <col min="7664" max="7665" width="9" style="61"/>
    <col min="7666" max="7666" width="10.375" style="61" customWidth="1"/>
    <col min="7667" max="7667" width="9" style="61"/>
    <col min="7668" max="7668" width="9.875" style="61" bestFit="1" customWidth="1"/>
    <col min="7669" max="7910" width="9" style="61"/>
    <col min="7911" max="7911" width="8.625" style="61" customWidth="1"/>
    <col min="7912" max="7912" width="9.5" style="61" customWidth="1"/>
    <col min="7913" max="7913" width="11" style="61" bestFit="1" customWidth="1"/>
    <col min="7914" max="7914" width="23.375" style="61" customWidth="1"/>
    <col min="7915" max="7917" width="7.625" style="61" customWidth="1"/>
    <col min="7918" max="7919" width="12.75" style="61" customWidth="1"/>
    <col min="7920" max="7921" width="9" style="61"/>
    <col min="7922" max="7922" width="10.375" style="61" customWidth="1"/>
    <col min="7923" max="7923" width="9" style="61"/>
    <col min="7924" max="7924" width="9.875" style="61" bestFit="1" customWidth="1"/>
    <col min="7925" max="8166" width="9" style="61"/>
    <col min="8167" max="8167" width="8.625" style="61" customWidth="1"/>
    <col min="8168" max="8168" width="9.5" style="61" customWidth="1"/>
    <col min="8169" max="8169" width="11" style="61" bestFit="1" customWidth="1"/>
    <col min="8170" max="8170" width="23.375" style="61" customWidth="1"/>
    <col min="8171" max="8173" width="7.625" style="61" customWidth="1"/>
    <col min="8174" max="8175" width="12.75" style="61" customWidth="1"/>
    <col min="8176" max="8177" width="9" style="61"/>
    <col min="8178" max="8178" width="10.375" style="61" customWidth="1"/>
    <col min="8179" max="8179" width="9" style="61"/>
    <col min="8180" max="8180" width="9.875" style="61" bestFit="1" customWidth="1"/>
    <col min="8181" max="8422" width="9" style="61"/>
    <col min="8423" max="8423" width="8.625" style="61" customWidth="1"/>
    <col min="8424" max="8424" width="9.5" style="61" customWidth="1"/>
    <col min="8425" max="8425" width="11" style="61" bestFit="1" customWidth="1"/>
    <col min="8426" max="8426" width="23.375" style="61" customWidth="1"/>
    <col min="8427" max="8429" width="7.625" style="61" customWidth="1"/>
    <col min="8430" max="8431" width="12.75" style="61" customWidth="1"/>
    <col min="8432" max="8433" width="9" style="61"/>
    <col min="8434" max="8434" width="10.375" style="61" customWidth="1"/>
    <col min="8435" max="8435" width="9" style="61"/>
    <col min="8436" max="8436" width="9.875" style="61" bestFit="1" customWidth="1"/>
    <col min="8437" max="8678" width="9" style="61"/>
    <col min="8679" max="8679" width="8.625" style="61" customWidth="1"/>
    <col min="8680" max="8680" width="9.5" style="61" customWidth="1"/>
    <col min="8681" max="8681" width="11" style="61" bestFit="1" customWidth="1"/>
    <col min="8682" max="8682" width="23.375" style="61" customWidth="1"/>
    <col min="8683" max="8685" width="7.625" style="61" customWidth="1"/>
    <col min="8686" max="8687" width="12.75" style="61" customWidth="1"/>
    <col min="8688" max="8689" width="9" style="61"/>
    <col min="8690" max="8690" width="10.375" style="61" customWidth="1"/>
    <col min="8691" max="8691" width="9" style="61"/>
    <col min="8692" max="8692" width="9.875" style="61" bestFit="1" customWidth="1"/>
    <col min="8693" max="8934" width="9" style="61"/>
    <col min="8935" max="8935" width="8.625" style="61" customWidth="1"/>
    <col min="8936" max="8936" width="9.5" style="61" customWidth="1"/>
    <col min="8937" max="8937" width="11" style="61" bestFit="1" customWidth="1"/>
    <col min="8938" max="8938" width="23.375" style="61" customWidth="1"/>
    <col min="8939" max="8941" width="7.625" style="61" customWidth="1"/>
    <col min="8942" max="8943" width="12.75" style="61" customWidth="1"/>
    <col min="8944" max="8945" width="9" style="61"/>
    <col min="8946" max="8946" width="10.375" style="61" customWidth="1"/>
    <col min="8947" max="8947" width="9" style="61"/>
    <col min="8948" max="8948" width="9.875" style="61" bestFit="1" customWidth="1"/>
    <col min="8949" max="9190" width="9" style="61"/>
    <col min="9191" max="9191" width="8.625" style="61" customWidth="1"/>
    <col min="9192" max="9192" width="9.5" style="61" customWidth="1"/>
    <col min="9193" max="9193" width="11" style="61" bestFit="1" customWidth="1"/>
    <col min="9194" max="9194" width="23.375" style="61" customWidth="1"/>
    <col min="9195" max="9197" width="7.625" style="61" customWidth="1"/>
    <col min="9198" max="9199" width="12.75" style="61" customWidth="1"/>
    <col min="9200" max="9201" width="9" style="61"/>
    <col min="9202" max="9202" width="10.375" style="61" customWidth="1"/>
    <col min="9203" max="9203" width="9" style="61"/>
    <col min="9204" max="9204" width="9.875" style="61" bestFit="1" customWidth="1"/>
    <col min="9205" max="9446" width="9" style="61"/>
    <col min="9447" max="9447" width="8.625" style="61" customWidth="1"/>
    <col min="9448" max="9448" width="9.5" style="61" customWidth="1"/>
    <col min="9449" max="9449" width="11" style="61" bestFit="1" customWidth="1"/>
    <col min="9450" max="9450" width="23.375" style="61" customWidth="1"/>
    <col min="9451" max="9453" width="7.625" style="61" customWidth="1"/>
    <col min="9454" max="9455" width="12.75" style="61" customWidth="1"/>
    <col min="9456" max="9457" width="9" style="61"/>
    <col min="9458" max="9458" width="10.375" style="61" customWidth="1"/>
    <col min="9459" max="9459" width="9" style="61"/>
    <col min="9460" max="9460" width="9.875" style="61" bestFit="1" customWidth="1"/>
    <col min="9461" max="9702" width="9" style="61"/>
    <col min="9703" max="9703" width="8.625" style="61" customWidth="1"/>
    <col min="9704" max="9704" width="9.5" style="61" customWidth="1"/>
    <col min="9705" max="9705" width="11" style="61" bestFit="1" customWidth="1"/>
    <col min="9706" max="9706" width="23.375" style="61" customWidth="1"/>
    <col min="9707" max="9709" width="7.625" style="61" customWidth="1"/>
    <col min="9710" max="9711" width="12.75" style="61" customWidth="1"/>
    <col min="9712" max="9713" width="9" style="61"/>
    <col min="9714" max="9714" width="10.375" style="61" customWidth="1"/>
    <col min="9715" max="9715" width="9" style="61"/>
    <col min="9716" max="9716" width="9.875" style="61" bestFit="1" customWidth="1"/>
    <col min="9717" max="9958" width="9" style="61"/>
    <col min="9959" max="9959" width="8.625" style="61" customWidth="1"/>
    <col min="9960" max="9960" width="9.5" style="61" customWidth="1"/>
    <col min="9961" max="9961" width="11" style="61" bestFit="1" customWidth="1"/>
    <col min="9962" max="9962" width="23.375" style="61" customWidth="1"/>
    <col min="9963" max="9965" width="7.625" style="61" customWidth="1"/>
    <col min="9966" max="9967" width="12.75" style="61" customWidth="1"/>
    <col min="9968" max="9969" width="9" style="61"/>
    <col min="9970" max="9970" width="10.375" style="61" customWidth="1"/>
    <col min="9971" max="9971" width="9" style="61"/>
    <col min="9972" max="9972" width="9.875" style="61" bestFit="1" customWidth="1"/>
    <col min="9973" max="10214" width="9" style="61"/>
    <col min="10215" max="10215" width="8.625" style="61" customWidth="1"/>
    <col min="10216" max="10216" width="9.5" style="61" customWidth="1"/>
    <col min="10217" max="10217" width="11" style="61" bestFit="1" customWidth="1"/>
    <col min="10218" max="10218" width="23.375" style="61" customWidth="1"/>
    <col min="10219" max="10221" width="7.625" style="61" customWidth="1"/>
    <col min="10222" max="10223" width="12.75" style="61" customWidth="1"/>
    <col min="10224" max="10225" width="9" style="61"/>
    <col min="10226" max="10226" width="10.375" style="61" customWidth="1"/>
    <col min="10227" max="10227" width="9" style="61"/>
    <col min="10228" max="10228" width="9.875" style="61" bestFit="1" customWidth="1"/>
    <col min="10229" max="10470" width="9" style="61"/>
    <col min="10471" max="10471" width="8.625" style="61" customWidth="1"/>
    <col min="10472" max="10472" width="9.5" style="61" customWidth="1"/>
    <col min="10473" max="10473" width="11" style="61" bestFit="1" customWidth="1"/>
    <col min="10474" max="10474" width="23.375" style="61" customWidth="1"/>
    <col min="10475" max="10477" width="7.625" style="61" customWidth="1"/>
    <col min="10478" max="10479" width="12.75" style="61" customWidth="1"/>
    <col min="10480" max="10481" width="9" style="61"/>
    <col min="10482" max="10482" width="10.375" style="61" customWidth="1"/>
    <col min="10483" max="10483" width="9" style="61"/>
    <col min="10484" max="10484" width="9.875" style="61" bestFit="1" customWidth="1"/>
    <col min="10485" max="10726" width="9" style="61"/>
    <col min="10727" max="10727" width="8.625" style="61" customWidth="1"/>
    <col min="10728" max="10728" width="9.5" style="61" customWidth="1"/>
    <col min="10729" max="10729" width="11" style="61" bestFit="1" customWidth="1"/>
    <col min="10730" max="10730" width="23.375" style="61" customWidth="1"/>
    <col min="10731" max="10733" width="7.625" style="61" customWidth="1"/>
    <col min="10734" max="10735" width="12.75" style="61" customWidth="1"/>
    <col min="10736" max="10737" width="9" style="61"/>
    <col min="10738" max="10738" width="10.375" style="61" customWidth="1"/>
    <col min="10739" max="10739" width="9" style="61"/>
    <col min="10740" max="10740" width="9.875" style="61" bestFit="1" customWidth="1"/>
    <col min="10741" max="10982" width="9" style="61"/>
    <col min="10983" max="10983" width="8.625" style="61" customWidth="1"/>
    <col min="10984" max="10984" width="9.5" style="61" customWidth="1"/>
    <col min="10985" max="10985" width="11" style="61" bestFit="1" customWidth="1"/>
    <col min="10986" max="10986" width="23.375" style="61" customWidth="1"/>
    <col min="10987" max="10989" width="7.625" style="61" customWidth="1"/>
    <col min="10990" max="10991" width="12.75" style="61" customWidth="1"/>
    <col min="10992" max="10993" width="9" style="61"/>
    <col min="10994" max="10994" width="10.375" style="61" customWidth="1"/>
    <col min="10995" max="10995" width="9" style="61"/>
    <col min="10996" max="10996" width="9.875" style="61" bestFit="1" customWidth="1"/>
    <col min="10997" max="11238" width="9" style="61"/>
    <col min="11239" max="11239" width="8.625" style="61" customWidth="1"/>
    <col min="11240" max="11240" width="9.5" style="61" customWidth="1"/>
    <col min="11241" max="11241" width="11" style="61" bestFit="1" customWidth="1"/>
    <col min="11242" max="11242" width="23.375" style="61" customWidth="1"/>
    <col min="11243" max="11245" width="7.625" style="61" customWidth="1"/>
    <col min="11246" max="11247" width="12.75" style="61" customWidth="1"/>
    <col min="11248" max="11249" width="9" style="61"/>
    <col min="11250" max="11250" width="10.375" style="61" customWidth="1"/>
    <col min="11251" max="11251" width="9" style="61"/>
    <col min="11252" max="11252" width="9.875" style="61" bestFit="1" customWidth="1"/>
    <col min="11253" max="11494" width="9" style="61"/>
    <col min="11495" max="11495" width="8.625" style="61" customWidth="1"/>
    <col min="11496" max="11496" width="9.5" style="61" customWidth="1"/>
    <col min="11497" max="11497" width="11" style="61" bestFit="1" customWidth="1"/>
    <col min="11498" max="11498" width="23.375" style="61" customWidth="1"/>
    <col min="11499" max="11501" width="7.625" style="61" customWidth="1"/>
    <col min="11502" max="11503" width="12.75" style="61" customWidth="1"/>
    <col min="11504" max="11505" width="9" style="61"/>
    <col min="11506" max="11506" width="10.375" style="61" customWidth="1"/>
    <col min="11507" max="11507" width="9" style="61"/>
    <col min="11508" max="11508" width="9.875" style="61" bestFit="1" customWidth="1"/>
    <col min="11509" max="11750" width="9" style="61"/>
    <col min="11751" max="11751" width="8.625" style="61" customWidth="1"/>
    <col min="11752" max="11752" width="9.5" style="61" customWidth="1"/>
    <col min="11753" max="11753" width="11" style="61" bestFit="1" customWidth="1"/>
    <col min="11754" max="11754" width="23.375" style="61" customWidth="1"/>
    <col min="11755" max="11757" width="7.625" style="61" customWidth="1"/>
    <col min="11758" max="11759" width="12.75" style="61" customWidth="1"/>
    <col min="11760" max="11761" width="9" style="61"/>
    <col min="11762" max="11762" width="10.375" style="61" customWidth="1"/>
    <col min="11763" max="11763" width="9" style="61"/>
    <col min="11764" max="11764" width="9.875" style="61" bestFit="1" customWidth="1"/>
    <col min="11765" max="12006" width="9" style="61"/>
    <col min="12007" max="12007" width="8.625" style="61" customWidth="1"/>
    <col min="12008" max="12008" width="9.5" style="61" customWidth="1"/>
    <col min="12009" max="12009" width="11" style="61" bestFit="1" customWidth="1"/>
    <col min="12010" max="12010" width="23.375" style="61" customWidth="1"/>
    <col min="12011" max="12013" width="7.625" style="61" customWidth="1"/>
    <col min="12014" max="12015" width="12.75" style="61" customWidth="1"/>
    <col min="12016" max="12017" width="9" style="61"/>
    <col min="12018" max="12018" width="10.375" style="61" customWidth="1"/>
    <col min="12019" max="12019" width="9" style="61"/>
    <col min="12020" max="12020" width="9.875" style="61" bestFit="1" customWidth="1"/>
    <col min="12021" max="12262" width="9" style="61"/>
    <col min="12263" max="12263" width="8.625" style="61" customWidth="1"/>
    <col min="12264" max="12264" width="9.5" style="61" customWidth="1"/>
    <col min="12265" max="12265" width="11" style="61" bestFit="1" customWidth="1"/>
    <col min="12266" max="12266" width="23.375" style="61" customWidth="1"/>
    <col min="12267" max="12269" width="7.625" style="61" customWidth="1"/>
    <col min="12270" max="12271" width="12.75" style="61" customWidth="1"/>
    <col min="12272" max="12273" width="9" style="61"/>
    <col min="12274" max="12274" width="10.375" style="61" customWidth="1"/>
    <col min="12275" max="12275" width="9" style="61"/>
    <col min="12276" max="12276" width="9.875" style="61" bestFit="1" customWidth="1"/>
    <col min="12277" max="12518" width="9" style="61"/>
    <col min="12519" max="12519" width="8.625" style="61" customWidth="1"/>
    <col min="12520" max="12520" width="9.5" style="61" customWidth="1"/>
    <col min="12521" max="12521" width="11" style="61" bestFit="1" customWidth="1"/>
    <col min="12522" max="12522" width="23.375" style="61" customWidth="1"/>
    <col min="12523" max="12525" width="7.625" style="61" customWidth="1"/>
    <col min="12526" max="12527" width="12.75" style="61" customWidth="1"/>
    <col min="12528" max="12529" width="9" style="61"/>
    <col min="12530" max="12530" width="10.375" style="61" customWidth="1"/>
    <col min="12531" max="12531" width="9" style="61"/>
    <col min="12532" max="12532" width="9.875" style="61" bestFit="1" customWidth="1"/>
    <col min="12533" max="12774" width="9" style="61"/>
    <col min="12775" max="12775" width="8.625" style="61" customWidth="1"/>
    <col min="12776" max="12776" width="9.5" style="61" customWidth="1"/>
    <col min="12777" max="12777" width="11" style="61" bestFit="1" customWidth="1"/>
    <col min="12778" max="12778" width="23.375" style="61" customWidth="1"/>
    <col min="12779" max="12781" width="7.625" style="61" customWidth="1"/>
    <col min="12782" max="12783" width="12.75" style="61" customWidth="1"/>
    <col min="12784" max="12785" width="9" style="61"/>
    <col min="12786" max="12786" width="10.375" style="61" customWidth="1"/>
    <col min="12787" max="12787" width="9" style="61"/>
    <col min="12788" max="12788" width="9.875" style="61" bestFit="1" customWidth="1"/>
    <col min="12789" max="13030" width="9" style="61"/>
    <col min="13031" max="13031" width="8.625" style="61" customWidth="1"/>
    <col min="13032" max="13032" width="9.5" style="61" customWidth="1"/>
    <col min="13033" max="13033" width="11" style="61" bestFit="1" customWidth="1"/>
    <col min="13034" max="13034" width="23.375" style="61" customWidth="1"/>
    <col min="13035" max="13037" width="7.625" style="61" customWidth="1"/>
    <col min="13038" max="13039" width="12.75" style="61" customWidth="1"/>
    <col min="13040" max="13041" width="9" style="61"/>
    <col min="13042" max="13042" width="10.375" style="61" customWidth="1"/>
    <col min="13043" max="13043" width="9" style="61"/>
    <col min="13044" max="13044" width="9.875" style="61" bestFit="1" customWidth="1"/>
    <col min="13045" max="13286" width="9" style="61"/>
    <col min="13287" max="13287" width="8.625" style="61" customWidth="1"/>
    <col min="13288" max="13288" width="9.5" style="61" customWidth="1"/>
    <col min="13289" max="13289" width="11" style="61" bestFit="1" customWidth="1"/>
    <col min="13290" max="13290" width="23.375" style="61" customWidth="1"/>
    <col min="13291" max="13293" width="7.625" style="61" customWidth="1"/>
    <col min="13294" max="13295" width="12.75" style="61" customWidth="1"/>
    <col min="13296" max="13297" width="9" style="61"/>
    <col min="13298" max="13298" width="10.375" style="61" customWidth="1"/>
    <col min="13299" max="13299" width="9" style="61"/>
    <col min="13300" max="13300" width="9.875" style="61" bestFit="1" customWidth="1"/>
    <col min="13301" max="13542" width="9" style="61"/>
    <col min="13543" max="13543" width="8.625" style="61" customWidth="1"/>
    <col min="13544" max="13544" width="9.5" style="61" customWidth="1"/>
    <col min="13545" max="13545" width="11" style="61" bestFit="1" customWidth="1"/>
    <col min="13546" max="13546" width="23.375" style="61" customWidth="1"/>
    <col min="13547" max="13549" width="7.625" style="61" customWidth="1"/>
    <col min="13550" max="13551" width="12.75" style="61" customWidth="1"/>
    <col min="13552" max="13553" width="9" style="61"/>
    <col min="13554" max="13554" width="10.375" style="61" customWidth="1"/>
    <col min="13555" max="13555" width="9" style="61"/>
    <col min="13556" max="13556" width="9.875" style="61" bestFit="1" customWidth="1"/>
    <col min="13557" max="13798" width="9" style="61"/>
    <col min="13799" max="13799" width="8.625" style="61" customWidth="1"/>
    <col min="13800" max="13800" width="9.5" style="61" customWidth="1"/>
    <col min="13801" max="13801" width="11" style="61" bestFit="1" customWidth="1"/>
    <col min="13802" max="13802" width="23.375" style="61" customWidth="1"/>
    <col min="13803" max="13805" width="7.625" style="61" customWidth="1"/>
    <col min="13806" max="13807" width="12.75" style="61" customWidth="1"/>
    <col min="13808" max="13809" width="9" style="61"/>
    <col min="13810" max="13810" width="10.375" style="61" customWidth="1"/>
    <col min="13811" max="13811" width="9" style="61"/>
    <col min="13812" max="13812" width="9.875" style="61" bestFit="1" customWidth="1"/>
    <col min="13813" max="14054" width="9" style="61"/>
    <col min="14055" max="14055" width="8.625" style="61" customWidth="1"/>
    <col min="14056" max="14056" width="9.5" style="61" customWidth="1"/>
    <col min="14057" max="14057" width="11" style="61" bestFit="1" customWidth="1"/>
    <col min="14058" max="14058" width="23.375" style="61" customWidth="1"/>
    <col min="14059" max="14061" width="7.625" style="61" customWidth="1"/>
    <col min="14062" max="14063" width="12.75" style="61" customWidth="1"/>
    <col min="14064" max="14065" width="9" style="61"/>
    <col min="14066" max="14066" width="10.375" style="61" customWidth="1"/>
    <col min="14067" max="14067" width="9" style="61"/>
    <col min="14068" max="14068" width="9.875" style="61" bestFit="1" customWidth="1"/>
    <col min="14069" max="14310" width="9" style="61"/>
    <col min="14311" max="14311" width="8.625" style="61" customWidth="1"/>
    <col min="14312" max="14312" width="9.5" style="61" customWidth="1"/>
    <col min="14313" max="14313" width="11" style="61" bestFit="1" customWidth="1"/>
    <col min="14314" max="14314" width="23.375" style="61" customWidth="1"/>
    <col min="14315" max="14317" width="7.625" style="61" customWidth="1"/>
    <col min="14318" max="14319" width="12.75" style="61" customWidth="1"/>
    <col min="14320" max="14321" width="9" style="61"/>
    <col min="14322" max="14322" width="10.375" style="61" customWidth="1"/>
    <col min="14323" max="14323" width="9" style="61"/>
    <col min="14324" max="14324" width="9.875" style="61" bestFit="1" customWidth="1"/>
    <col min="14325" max="14566" width="9" style="61"/>
    <col min="14567" max="14567" width="8.625" style="61" customWidth="1"/>
    <col min="14568" max="14568" width="9.5" style="61" customWidth="1"/>
    <col min="14569" max="14569" width="11" style="61" bestFit="1" customWidth="1"/>
    <col min="14570" max="14570" width="23.375" style="61" customWidth="1"/>
    <col min="14571" max="14573" width="7.625" style="61" customWidth="1"/>
    <col min="14574" max="14575" width="12.75" style="61" customWidth="1"/>
    <col min="14576" max="14577" width="9" style="61"/>
    <col min="14578" max="14578" width="10.375" style="61" customWidth="1"/>
    <col min="14579" max="14579" width="9" style="61"/>
    <col min="14580" max="14580" width="9.875" style="61" bestFit="1" customWidth="1"/>
    <col min="14581" max="14822" width="9" style="61"/>
    <col min="14823" max="14823" width="8.625" style="61" customWidth="1"/>
    <col min="14824" max="14824" width="9.5" style="61" customWidth="1"/>
    <col min="14825" max="14825" width="11" style="61" bestFit="1" customWidth="1"/>
    <col min="14826" max="14826" width="23.375" style="61" customWidth="1"/>
    <col min="14827" max="14829" width="7.625" style="61" customWidth="1"/>
    <col min="14830" max="14831" width="12.75" style="61" customWidth="1"/>
    <col min="14832" max="14833" width="9" style="61"/>
    <col min="14834" max="14834" width="10.375" style="61" customWidth="1"/>
    <col min="14835" max="14835" width="9" style="61"/>
    <col min="14836" max="14836" width="9.875" style="61" bestFit="1" customWidth="1"/>
    <col min="14837" max="15078" width="9" style="61"/>
    <col min="15079" max="15079" width="8.625" style="61" customWidth="1"/>
    <col min="15080" max="15080" width="9.5" style="61" customWidth="1"/>
    <col min="15081" max="15081" width="11" style="61" bestFit="1" customWidth="1"/>
    <col min="15082" max="15082" width="23.375" style="61" customWidth="1"/>
    <col min="15083" max="15085" width="7.625" style="61" customWidth="1"/>
    <col min="15086" max="15087" width="12.75" style="61" customWidth="1"/>
    <col min="15088" max="15089" width="9" style="61"/>
    <col min="15090" max="15090" width="10.375" style="61" customWidth="1"/>
    <col min="15091" max="15091" width="9" style="61"/>
    <col min="15092" max="15092" width="9.875" style="61" bestFit="1" customWidth="1"/>
    <col min="15093" max="15334" width="9" style="61"/>
    <col min="15335" max="15335" width="8.625" style="61" customWidth="1"/>
    <col min="15336" max="15336" width="9.5" style="61" customWidth="1"/>
    <col min="15337" max="15337" width="11" style="61" bestFit="1" customWidth="1"/>
    <col min="15338" max="15338" width="23.375" style="61" customWidth="1"/>
    <col min="15339" max="15341" width="7.625" style="61" customWidth="1"/>
    <col min="15342" max="15343" width="12.75" style="61" customWidth="1"/>
    <col min="15344" max="15345" width="9" style="61"/>
    <col min="15346" max="15346" width="10.375" style="61" customWidth="1"/>
    <col min="15347" max="15347" width="9" style="61"/>
    <col min="15348" max="15348" width="9.875" style="61" bestFit="1" customWidth="1"/>
    <col min="15349" max="15590" width="9" style="61"/>
    <col min="15591" max="15591" width="8.625" style="61" customWidth="1"/>
    <col min="15592" max="15592" width="9.5" style="61" customWidth="1"/>
    <col min="15593" max="15593" width="11" style="61" bestFit="1" customWidth="1"/>
    <col min="15594" max="15594" width="23.375" style="61" customWidth="1"/>
    <col min="15595" max="15597" width="7.625" style="61" customWidth="1"/>
    <col min="15598" max="15599" width="12.75" style="61" customWidth="1"/>
    <col min="15600" max="15601" width="9" style="61"/>
    <col min="15602" max="15602" width="10.375" style="61" customWidth="1"/>
    <col min="15603" max="15603" width="9" style="61"/>
    <col min="15604" max="15604" width="9.875" style="61" bestFit="1" customWidth="1"/>
    <col min="15605" max="15846" width="9" style="61"/>
    <col min="15847" max="15847" width="8.625" style="61" customWidth="1"/>
    <col min="15848" max="15848" width="9.5" style="61" customWidth="1"/>
    <col min="15849" max="15849" width="11" style="61" bestFit="1" customWidth="1"/>
    <col min="15850" max="15850" width="23.375" style="61" customWidth="1"/>
    <col min="15851" max="15853" width="7.625" style="61" customWidth="1"/>
    <col min="15854" max="15855" width="12.75" style="61" customWidth="1"/>
    <col min="15856" max="15857" width="9" style="61"/>
    <col min="15858" max="15858" width="10.375" style="61" customWidth="1"/>
    <col min="15859" max="15859" width="9" style="61"/>
    <col min="15860" max="15860" width="9.875" style="61" bestFit="1" customWidth="1"/>
    <col min="15861" max="16102" width="9" style="61"/>
    <col min="16103" max="16103" width="8.625" style="61" customWidth="1"/>
    <col min="16104" max="16104" width="9.5" style="61" customWidth="1"/>
    <col min="16105" max="16105" width="11" style="61" bestFit="1" customWidth="1"/>
    <col min="16106" max="16106" width="23.375" style="61" customWidth="1"/>
    <col min="16107" max="16109" width="7.625" style="61" customWidth="1"/>
    <col min="16110" max="16111" width="12.75" style="61" customWidth="1"/>
    <col min="16112" max="16113" width="9" style="61"/>
    <col min="16114" max="16114" width="10.375" style="61" customWidth="1"/>
    <col min="16115" max="16115" width="9" style="61"/>
    <col min="16116" max="16116" width="9.875" style="61" bestFit="1" customWidth="1"/>
    <col min="16117" max="16384" width="9" style="61"/>
  </cols>
  <sheetData>
    <row r="1" spans="1:9" s="51" customFormat="1" ht="28.5" customHeight="1">
      <c r="A1" s="48" t="s">
        <v>39</v>
      </c>
      <c r="B1" s="49" t="s">
        <v>35</v>
      </c>
      <c r="C1" s="49" t="s">
        <v>36</v>
      </c>
      <c r="D1" s="48" t="s">
        <v>12</v>
      </c>
      <c r="E1" s="48" t="s">
        <v>37</v>
      </c>
      <c r="F1" s="48" t="s">
        <v>38</v>
      </c>
      <c r="G1" s="50" t="s">
        <v>3</v>
      </c>
      <c r="H1" s="51" t="s">
        <v>40</v>
      </c>
      <c r="I1" s="51" t="s">
        <v>41</v>
      </c>
    </row>
    <row r="2" spans="1:9" s="55" customFormat="1" ht="28.5" customHeight="1">
      <c r="A2" s="52">
        <v>40</v>
      </c>
      <c r="B2" s="48" t="s">
        <v>42</v>
      </c>
      <c r="C2" s="49" t="s">
        <v>43</v>
      </c>
      <c r="D2" s="53" t="s">
        <v>44</v>
      </c>
      <c r="E2" s="49" t="s">
        <v>45</v>
      </c>
      <c r="F2" s="49">
        <v>26</v>
      </c>
      <c r="G2" s="54">
        <v>18</v>
      </c>
      <c r="H2" s="55">
        <v>3</v>
      </c>
      <c r="I2" s="55">
        <v>1</v>
      </c>
    </row>
    <row r="3" spans="1:9" s="55" customFormat="1" ht="28.5" customHeight="1">
      <c r="A3" s="52">
        <v>41</v>
      </c>
      <c r="B3" s="48" t="s">
        <v>42</v>
      </c>
      <c r="C3" s="49" t="s">
        <v>43</v>
      </c>
      <c r="D3" s="53" t="s">
        <v>44</v>
      </c>
      <c r="E3" s="49" t="s">
        <v>46</v>
      </c>
      <c r="F3" s="49">
        <v>24</v>
      </c>
      <c r="G3" s="54">
        <v>18</v>
      </c>
      <c r="H3" s="55">
        <v>3</v>
      </c>
      <c r="I3" s="55">
        <v>2</v>
      </c>
    </row>
    <row r="4" spans="1:9" s="55" customFormat="1" ht="28.5" customHeight="1">
      <c r="A4" s="52">
        <v>42</v>
      </c>
      <c r="B4" s="48" t="s">
        <v>42</v>
      </c>
      <c r="C4" s="49" t="s">
        <v>43</v>
      </c>
      <c r="D4" s="53" t="s">
        <v>44</v>
      </c>
      <c r="E4" s="49" t="s">
        <v>47</v>
      </c>
      <c r="F4" s="49">
        <v>22</v>
      </c>
      <c r="G4" s="54">
        <v>18</v>
      </c>
      <c r="H4" s="55">
        <v>3</v>
      </c>
      <c r="I4" s="55">
        <v>3</v>
      </c>
    </row>
    <row r="5" spans="1:9" s="55" customFormat="1" ht="28.5" customHeight="1">
      <c r="A5" s="52">
        <v>43</v>
      </c>
      <c r="B5" s="48" t="s">
        <v>42</v>
      </c>
      <c r="C5" s="49" t="s">
        <v>43</v>
      </c>
      <c r="D5" s="53" t="s">
        <v>44</v>
      </c>
      <c r="E5" s="49" t="s">
        <v>48</v>
      </c>
      <c r="F5" s="49">
        <v>20</v>
      </c>
      <c r="G5" s="54">
        <v>18</v>
      </c>
      <c r="H5" s="55">
        <v>3</v>
      </c>
      <c r="I5" s="55">
        <v>4</v>
      </c>
    </row>
    <row r="6" spans="1:9" s="55" customFormat="1" ht="28.5" customHeight="1">
      <c r="A6" s="52">
        <v>47</v>
      </c>
      <c r="B6" s="48" t="s">
        <v>42</v>
      </c>
      <c r="C6" s="49" t="s">
        <v>43</v>
      </c>
      <c r="D6" s="53" t="s">
        <v>49</v>
      </c>
      <c r="E6" s="49" t="s">
        <v>50</v>
      </c>
      <c r="F6" s="49">
        <v>22</v>
      </c>
      <c r="G6" s="54">
        <v>23</v>
      </c>
      <c r="H6" s="55">
        <v>3</v>
      </c>
      <c r="I6" s="55">
        <v>5</v>
      </c>
    </row>
    <row r="7" spans="1:9" s="55" customFormat="1" ht="28.5" customHeight="1">
      <c r="A7" s="52">
        <v>48</v>
      </c>
      <c r="B7" s="48" t="s">
        <v>42</v>
      </c>
      <c r="C7" s="49" t="s">
        <v>43</v>
      </c>
      <c r="D7" s="53" t="s">
        <v>49</v>
      </c>
      <c r="E7" s="49" t="s">
        <v>51</v>
      </c>
      <c r="F7" s="49">
        <v>20</v>
      </c>
      <c r="G7" s="54">
        <v>23</v>
      </c>
      <c r="H7" s="55">
        <v>3</v>
      </c>
      <c r="I7" s="55">
        <v>6</v>
      </c>
    </row>
    <row r="8" spans="1:9" s="55" customFormat="1" ht="28.5" customHeight="1">
      <c r="A8" s="52">
        <v>22</v>
      </c>
      <c r="B8" s="48" t="s">
        <v>42</v>
      </c>
      <c r="C8" s="49" t="s">
        <v>43</v>
      </c>
      <c r="D8" s="53" t="s">
        <v>52</v>
      </c>
      <c r="E8" s="49" t="s">
        <v>53</v>
      </c>
      <c r="F8" s="49">
        <v>18</v>
      </c>
      <c r="G8" s="54">
        <v>23</v>
      </c>
      <c r="H8" s="55">
        <v>3</v>
      </c>
      <c r="I8" s="55">
        <v>7</v>
      </c>
    </row>
    <row r="9" spans="1:9" s="55" customFormat="1" ht="28.5" customHeight="1">
      <c r="A9" s="52">
        <v>23</v>
      </c>
      <c r="B9" s="48" t="s">
        <v>42</v>
      </c>
      <c r="C9" s="49" t="s">
        <v>43</v>
      </c>
      <c r="D9" s="53" t="s">
        <v>52</v>
      </c>
      <c r="E9" s="49" t="s">
        <v>54</v>
      </c>
      <c r="F9" s="49">
        <v>16</v>
      </c>
      <c r="G9" s="54">
        <v>23</v>
      </c>
      <c r="H9" s="55">
        <v>3</v>
      </c>
      <c r="I9" s="55">
        <v>8</v>
      </c>
    </row>
    <row r="10" spans="1:9" s="55" customFormat="1" ht="28.5" customHeight="1">
      <c r="A10" s="52">
        <v>119</v>
      </c>
      <c r="B10" s="48" t="s">
        <v>42</v>
      </c>
      <c r="C10" s="49" t="s">
        <v>43</v>
      </c>
      <c r="D10" s="53" t="s">
        <v>55</v>
      </c>
      <c r="E10" s="49" t="s">
        <v>56</v>
      </c>
      <c r="F10" s="49">
        <v>14</v>
      </c>
      <c r="G10" s="54">
        <v>16</v>
      </c>
      <c r="H10" s="55">
        <v>3</v>
      </c>
      <c r="I10" s="55">
        <v>8</v>
      </c>
    </row>
    <row r="11" spans="1:9" s="55" customFormat="1" ht="28.5" customHeight="1">
      <c r="A11" s="52">
        <v>53</v>
      </c>
      <c r="B11" s="48" t="s">
        <v>42</v>
      </c>
      <c r="C11" s="49" t="s">
        <v>57</v>
      </c>
      <c r="D11" s="56" t="s">
        <v>58</v>
      </c>
      <c r="E11" s="49" t="s">
        <v>59</v>
      </c>
      <c r="F11" s="49">
        <v>24</v>
      </c>
      <c r="G11" s="54">
        <v>23</v>
      </c>
      <c r="H11" s="55">
        <v>3</v>
      </c>
      <c r="I11" s="55">
        <v>9</v>
      </c>
    </row>
    <row r="12" spans="1:9" s="55" customFormat="1" ht="28.5" customHeight="1">
      <c r="A12" s="52">
        <v>54</v>
      </c>
      <c r="B12" s="48" t="s">
        <v>42</v>
      </c>
      <c r="C12" s="49" t="s">
        <v>57</v>
      </c>
      <c r="D12" s="56" t="s">
        <v>58</v>
      </c>
      <c r="E12" s="49" t="s">
        <v>60</v>
      </c>
      <c r="F12" s="49">
        <v>22</v>
      </c>
      <c r="G12" s="54">
        <v>23</v>
      </c>
      <c r="H12" s="55">
        <v>3</v>
      </c>
      <c r="I12" s="55">
        <v>10</v>
      </c>
    </row>
    <row r="13" spans="1:9" s="55" customFormat="1" ht="28.5" customHeight="1">
      <c r="A13" s="52">
        <v>55</v>
      </c>
      <c r="B13" s="48" t="s">
        <v>42</v>
      </c>
      <c r="C13" s="49" t="s">
        <v>57</v>
      </c>
      <c r="D13" s="56" t="s">
        <v>61</v>
      </c>
      <c r="E13" s="49" t="s">
        <v>62</v>
      </c>
      <c r="F13" s="49">
        <v>24</v>
      </c>
      <c r="G13" s="54">
        <v>23</v>
      </c>
      <c r="H13" s="55">
        <v>3</v>
      </c>
      <c r="I13" s="55">
        <v>11</v>
      </c>
    </row>
    <row r="14" spans="1:9" s="55" customFormat="1" ht="28.5" customHeight="1">
      <c r="A14" s="52">
        <v>56</v>
      </c>
      <c r="B14" s="48" t="s">
        <v>42</v>
      </c>
      <c r="C14" s="49" t="s">
        <v>57</v>
      </c>
      <c r="D14" s="56" t="s">
        <v>61</v>
      </c>
      <c r="E14" s="49" t="s">
        <v>59</v>
      </c>
      <c r="F14" s="49">
        <v>22</v>
      </c>
      <c r="G14" s="54">
        <v>23</v>
      </c>
      <c r="H14" s="55">
        <v>3</v>
      </c>
      <c r="I14" s="55">
        <v>12</v>
      </c>
    </row>
    <row r="15" spans="1:9" s="55" customFormat="1" ht="28.5" customHeight="1">
      <c r="A15" s="52">
        <v>57</v>
      </c>
      <c r="B15" s="48" t="s">
        <v>42</v>
      </c>
      <c r="C15" s="49" t="s">
        <v>57</v>
      </c>
      <c r="D15" s="56" t="s">
        <v>61</v>
      </c>
      <c r="E15" s="49" t="s">
        <v>60</v>
      </c>
      <c r="F15" s="49">
        <v>20</v>
      </c>
      <c r="G15" s="54">
        <v>23</v>
      </c>
      <c r="H15" s="55">
        <v>3</v>
      </c>
      <c r="I15" s="55">
        <v>13</v>
      </c>
    </row>
    <row r="16" spans="1:9" s="55" customFormat="1" ht="28.5" customHeight="1">
      <c r="A16" s="52">
        <v>58</v>
      </c>
      <c r="B16" s="48" t="s">
        <v>42</v>
      </c>
      <c r="C16" s="49" t="s">
        <v>57</v>
      </c>
      <c r="D16" s="56" t="s">
        <v>61</v>
      </c>
      <c r="E16" s="49" t="s">
        <v>63</v>
      </c>
      <c r="F16" s="49">
        <v>18</v>
      </c>
      <c r="G16" s="54">
        <v>23</v>
      </c>
      <c r="H16" s="55">
        <v>3</v>
      </c>
      <c r="I16" s="55">
        <v>14</v>
      </c>
    </row>
    <row r="17" spans="1:9" s="55" customFormat="1" ht="28.5" customHeight="1">
      <c r="A17" s="52">
        <v>1</v>
      </c>
      <c r="B17" s="48" t="s">
        <v>42</v>
      </c>
      <c r="C17" s="49" t="s">
        <v>57</v>
      </c>
      <c r="D17" s="53" t="s">
        <v>64</v>
      </c>
      <c r="E17" s="49" t="s">
        <v>65</v>
      </c>
      <c r="F17" s="49">
        <v>18</v>
      </c>
      <c r="G17" s="54">
        <v>23</v>
      </c>
      <c r="H17" s="55">
        <v>4</v>
      </c>
      <c r="I17" s="55">
        <v>1</v>
      </c>
    </row>
    <row r="18" spans="1:9" s="55" customFormat="1" ht="28.5" customHeight="1">
      <c r="A18" s="52">
        <v>2</v>
      </c>
      <c r="B18" s="48" t="s">
        <v>42</v>
      </c>
      <c r="C18" s="49" t="s">
        <v>57</v>
      </c>
      <c r="D18" s="53" t="s">
        <v>64</v>
      </c>
      <c r="E18" s="49" t="s">
        <v>66</v>
      </c>
      <c r="F18" s="49">
        <v>16</v>
      </c>
      <c r="G18" s="54">
        <v>23</v>
      </c>
      <c r="H18" s="55">
        <v>4</v>
      </c>
      <c r="I18" s="55">
        <v>2</v>
      </c>
    </row>
    <row r="19" spans="1:9" s="55" customFormat="1" ht="28.5" customHeight="1">
      <c r="A19" s="52">
        <v>3</v>
      </c>
      <c r="B19" s="48" t="s">
        <v>42</v>
      </c>
      <c r="C19" s="49" t="s">
        <v>57</v>
      </c>
      <c r="D19" s="53" t="s">
        <v>64</v>
      </c>
      <c r="E19" s="49" t="s">
        <v>67</v>
      </c>
      <c r="F19" s="49">
        <v>14</v>
      </c>
      <c r="G19" s="54">
        <v>23</v>
      </c>
      <c r="H19" s="55">
        <v>4</v>
      </c>
      <c r="I19" s="55">
        <v>3</v>
      </c>
    </row>
    <row r="20" spans="1:9" s="55" customFormat="1" ht="28.5" customHeight="1">
      <c r="A20" s="52">
        <v>4</v>
      </c>
      <c r="B20" s="48" t="s">
        <v>42</v>
      </c>
      <c r="C20" s="49" t="s">
        <v>57</v>
      </c>
      <c r="D20" s="53" t="s">
        <v>64</v>
      </c>
      <c r="E20" s="49" t="s">
        <v>68</v>
      </c>
      <c r="F20" s="49">
        <v>12</v>
      </c>
      <c r="G20" s="54">
        <v>23</v>
      </c>
      <c r="H20" s="55">
        <v>4</v>
      </c>
      <c r="I20" s="55">
        <v>4</v>
      </c>
    </row>
    <row r="21" spans="1:9" s="55" customFormat="1" ht="28.5" customHeight="1">
      <c r="A21" s="52">
        <v>117</v>
      </c>
      <c r="B21" s="48" t="s">
        <v>42</v>
      </c>
      <c r="C21" s="49" t="s">
        <v>57</v>
      </c>
      <c r="D21" s="56" t="s">
        <v>69</v>
      </c>
      <c r="E21" s="22" t="s">
        <v>70</v>
      </c>
      <c r="F21" s="57">
        <v>16</v>
      </c>
      <c r="G21" s="54">
        <v>27</v>
      </c>
      <c r="H21" s="55">
        <v>4</v>
      </c>
      <c r="I21" s="55">
        <v>5</v>
      </c>
    </row>
    <row r="22" spans="1:9" s="55" customFormat="1" ht="28.5" customHeight="1">
      <c r="A22" s="52">
        <v>59</v>
      </c>
      <c r="B22" s="48" t="s">
        <v>42</v>
      </c>
      <c r="C22" s="49" t="s">
        <v>57</v>
      </c>
      <c r="D22" s="56" t="s">
        <v>69</v>
      </c>
      <c r="E22" s="49" t="s">
        <v>59</v>
      </c>
      <c r="F22" s="57">
        <v>14</v>
      </c>
      <c r="G22" s="54">
        <v>27</v>
      </c>
      <c r="H22" s="55">
        <v>4</v>
      </c>
      <c r="I22" s="55">
        <v>6</v>
      </c>
    </row>
    <row r="23" spans="1:9" s="55" customFormat="1" ht="28.5" customHeight="1">
      <c r="A23" s="52">
        <v>60</v>
      </c>
      <c r="B23" s="48" t="s">
        <v>42</v>
      </c>
      <c r="C23" s="49" t="s">
        <v>57</v>
      </c>
      <c r="D23" s="56" t="s">
        <v>69</v>
      </c>
      <c r="E23" s="49" t="s">
        <v>60</v>
      </c>
      <c r="F23" s="57">
        <v>12</v>
      </c>
      <c r="G23" s="54">
        <v>27</v>
      </c>
      <c r="H23" s="55">
        <v>4</v>
      </c>
      <c r="I23" s="55">
        <v>7</v>
      </c>
    </row>
    <row r="24" spans="1:9" s="55" customFormat="1" ht="28.5" customHeight="1">
      <c r="A24" s="52">
        <v>118</v>
      </c>
      <c r="B24" s="48" t="s">
        <v>42</v>
      </c>
      <c r="C24" s="49" t="s">
        <v>57</v>
      </c>
      <c r="D24" s="56" t="s">
        <v>69</v>
      </c>
      <c r="E24" s="49" t="s">
        <v>71</v>
      </c>
      <c r="F24" s="57">
        <v>10</v>
      </c>
      <c r="G24" s="54">
        <v>27</v>
      </c>
      <c r="H24" s="55">
        <v>4</v>
      </c>
      <c r="I24" s="55">
        <v>8</v>
      </c>
    </row>
    <row r="25" spans="1:9" s="55" customFormat="1" ht="28.5" customHeight="1">
      <c r="A25" s="52">
        <v>64</v>
      </c>
      <c r="B25" s="48" t="s">
        <v>42</v>
      </c>
      <c r="C25" s="49" t="s">
        <v>72</v>
      </c>
      <c r="D25" s="53" t="s">
        <v>73</v>
      </c>
      <c r="E25" s="49" t="s">
        <v>50</v>
      </c>
      <c r="F25" s="49">
        <v>22</v>
      </c>
      <c r="G25" s="54">
        <v>25</v>
      </c>
      <c r="H25" s="55">
        <v>4</v>
      </c>
      <c r="I25" s="55">
        <v>9</v>
      </c>
    </row>
    <row r="26" spans="1:9" s="55" customFormat="1" ht="28.5" customHeight="1">
      <c r="A26" s="52">
        <v>65</v>
      </c>
      <c r="B26" s="48" t="s">
        <v>42</v>
      </c>
      <c r="C26" s="49" t="s">
        <v>72</v>
      </c>
      <c r="D26" s="53" t="s">
        <v>73</v>
      </c>
      <c r="E26" s="49" t="s">
        <v>51</v>
      </c>
      <c r="F26" s="49">
        <v>20</v>
      </c>
      <c r="G26" s="54">
        <v>25</v>
      </c>
      <c r="H26" s="55">
        <v>4</v>
      </c>
      <c r="I26" s="55">
        <v>10</v>
      </c>
    </row>
    <row r="27" spans="1:9" s="55" customFormat="1" ht="28.5" customHeight="1">
      <c r="A27" s="52">
        <v>62</v>
      </c>
      <c r="B27" s="48" t="s">
        <v>42</v>
      </c>
      <c r="C27" s="58" t="s">
        <v>74</v>
      </c>
      <c r="D27" s="53" t="s">
        <v>75</v>
      </c>
      <c r="E27" s="49" t="s">
        <v>50</v>
      </c>
      <c r="F27" s="49">
        <v>18</v>
      </c>
      <c r="G27" s="54">
        <v>20</v>
      </c>
      <c r="H27" s="55">
        <v>4</v>
      </c>
      <c r="I27" s="55">
        <v>11</v>
      </c>
    </row>
    <row r="28" spans="1:9" s="55" customFormat="1" ht="28.5" customHeight="1">
      <c r="A28" s="52">
        <v>63</v>
      </c>
      <c r="B28" s="48" t="s">
        <v>42</v>
      </c>
      <c r="C28" s="58" t="s">
        <v>74</v>
      </c>
      <c r="D28" s="53" t="s">
        <v>75</v>
      </c>
      <c r="E28" s="49" t="s">
        <v>51</v>
      </c>
      <c r="F28" s="49">
        <v>16</v>
      </c>
      <c r="G28" s="54">
        <v>20</v>
      </c>
      <c r="H28" s="55">
        <v>4</v>
      </c>
      <c r="I28" s="55">
        <v>12</v>
      </c>
    </row>
    <row r="29" spans="1:9" s="55" customFormat="1" ht="28.5" customHeight="1">
      <c r="A29" s="52">
        <v>61</v>
      </c>
      <c r="B29" s="48" t="s">
        <v>42</v>
      </c>
      <c r="C29" s="58" t="s">
        <v>74</v>
      </c>
      <c r="D29" s="53" t="s">
        <v>76</v>
      </c>
      <c r="E29" s="49" t="s">
        <v>65</v>
      </c>
      <c r="F29" s="49">
        <v>20</v>
      </c>
      <c r="G29" s="54">
        <v>22</v>
      </c>
      <c r="H29" s="55">
        <v>4</v>
      </c>
      <c r="I29" s="55">
        <v>13</v>
      </c>
    </row>
    <row r="30" spans="1:9" s="55" customFormat="1" ht="28.5" customHeight="1">
      <c r="A30" s="52">
        <v>5</v>
      </c>
      <c r="B30" s="48" t="s">
        <v>42</v>
      </c>
      <c r="C30" s="58" t="s">
        <v>74</v>
      </c>
      <c r="D30" s="53" t="s">
        <v>77</v>
      </c>
      <c r="E30" s="49" t="s">
        <v>62</v>
      </c>
      <c r="F30" s="49">
        <v>22</v>
      </c>
      <c r="G30" s="54">
        <v>23</v>
      </c>
      <c r="H30" s="55">
        <v>4</v>
      </c>
      <c r="I30" s="55">
        <v>14</v>
      </c>
    </row>
    <row r="31" spans="1:9" s="55" customFormat="1" ht="28.5" customHeight="1">
      <c r="A31" s="52">
        <v>66</v>
      </c>
      <c r="B31" s="48" t="s">
        <v>42</v>
      </c>
      <c r="C31" s="49" t="s">
        <v>78</v>
      </c>
      <c r="D31" s="53" t="s">
        <v>79</v>
      </c>
      <c r="E31" s="49" t="s">
        <v>50</v>
      </c>
      <c r="F31" s="49">
        <v>22</v>
      </c>
      <c r="G31" s="54">
        <v>24</v>
      </c>
      <c r="H31" s="55">
        <v>5</v>
      </c>
      <c r="I31" s="55">
        <v>1</v>
      </c>
    </row>
    <row r="32" spans="1:9" s="55" customFormat="1" ht="28.5" customHeight="1">
      <c r="A32" s="52">
        <v>67</v>
      </c>
      <c r="B32" s="48" t="s">
        <v>42</v>
      </c>
      <c r="C32" s="49" t="s">
        <v>78</v>
      </c>
      <c r="D32" s="53" t="s">
        <v>79</v>
      </c>
      <c r="E32" s="49" t="s">
        <v>51</v>
      </c>
      <c r="F32" s="49">
        <v>20</v>
      </c>
      <c r="G32" s="54">
        <v>24</v>
      </c>
      <c r="H32" s="55">
        <v>5</v>
      </c>
      <c r="I32" s="55">
        <v>2</v>
      </c>
    </row>
    <row r="33" spans="1:9" s="55" customFormat="1" ht="28.5" customHeight="1">
      <c r="A33" s="52">
        <v>68</v>
      </c>
      <c r="B33" s="48" t="s">
        <v>42</v>
      </c>
      <c r="C33" s="49" t="s">
        <v>78</v>
      </c>
      <c r="D33" s="53" t="s">
        <v>80</v>
      </c>
      <c r="E33" s="49" t="s">
        <v>53</v>
      </c>
      <c r="F33" s="49">
        <v>16</v>
      </c>
      <c r="G33" s="54">
        <v>24</v>
      </c>
      <c r="H33" s="55">
        <v>5</v>
      </c>
      <c r="I33" s="55">
        <v>3</v>
      </c>
    </row>
    <row r="34" spans="1:9" s="55" customFormat="1" ht="28.5" customHeight="1">
      <c r="A34" s="52">
        <v>69</v>
      </c>
      <c r="B34" s="48" t="s">
        <v>42</v>
      </c>
      <c r="C34" s="49" t="s">
        <v>78</v>
      </c>
      <c r="D34" s="53" t="s">
        <v>80</v>
      </c>
      <c r="E34" s="49" t="s">
        <v>54</v>
      </c>
      <c r="F34" s="49">
        <v>14</v>
      </c>
      <c r="G34" s="54">
        <v>24</v>
      </c>
      <c r="H34" s="55">
        <v>5</v>
      </c>
      <c r="I34" s="55">
        <v>4</v>
      </c>
    </row>
    <row r="35" spans="1:9" s="55" customFormat="1" ht="28.5" customHeight="1">
      <c r="A35" s="52">
        <v>70</v>
      </c>
      <c r="B35" s="48" t="s">
        <v>42</v>
      </c>
      <c r="C35" s="48" t="s">
        <v>81</v>
      </c>
      <c r="D35" s="53" t="s">
        <v>82</v>
      </c>
      <c r="E35" s="57" t="s">
        <v>62</v>
      </c>
      <c r="F35" s="57">
        <v>20</v>
      </c>
      <c r="G35" s="54">
        <v>25</v>
      </c>
      <c r="H35" s="55">
        <v>5</v>
      </c>
      <c r="I35" s="55">
        <v>5</v>
      </c>
    </row>
    <row r="36" spans="1:9" s="55" customFormat="1" ht="28.5" customHeight="1">
      <c r="A36" s="52">
        <v>71</v>
      </c>
      <c r="B36" s="48" t="s">
        <v>42</v>
      </c>
      <c r="C36" s="48" t="s">
        <v>81</v>
      </c>
      <c r="D36" s="53" t="s">
        <v>82</v>
      </c>
      <c r="E36" s="57" t="s">
        <v>59</v>
      </c>
      <c r="F36" s="57">
        <v>18</v>
      </c>
      <c r="G36" s="54">
        <v>25</v>
      </c>
      <c r="H36" s="55">
        <v>5</v>
      </c>
      <c r="I36" s="55">
        <v>6</v>
      </c>
    </row>
    <row r="37" spans="1:9" s="55" customFormat="1" ht="28.5" customHeight="1">
      <c r="A37" s="52">
        <v>72</v>
      </c>
      <c r="B37" s="48" t="s">
        <v>42</v>
      </c>
      <c r="C37" s="48" t="s">
        <v>81</v>
      </c>
      <c r="D37" s="53" t="s">
        <v>82</v>
      </c>
      <c r="E37" s="57" t="s">
        <v>60</v>
      </c>
      <c r="F37" s="57">
        <v>16</v>
      </c>
      <c r="G37" s="54">
        <v>25</v>
      </c>
      <c r="H37" s="55">
        <v>5</v>
      </c>
      <c r="I37" s="55">
        <v>7</v>
      </c>
    </row>
    <row r="38" spans="1:9" s="55" customFormat="1" ht="28.5" customHeight="1">
      <c r="A38" s="52">
        <v>73</v>
      </c>
      <c r="B38" s="49" t="s">
        <v>83</v>
      </c>
      <c r="C38" s="49" t="s">
        <v>84</v>
      </c>
      <c r="D38" s="53" t="s">
        <v>85</v>
      </c>
      <c r="E38" s="57" t="s">
        <v>86</v>
      </c>
      <c r="F38" s="57">
        <v>20</v>
      </c>
      <c r="G38" s="54">
        <v>23</v>
      </c>
      <c r="H38" s="55">
        <v>6</v>
      </c>
      <c r="I38" s="55">
        <v>1</v>
      </c>
    </row>
    <row r="39" spans="1:9" s="55" customFormat="1" ht="28.5" customHeight="1">
      <c r="A39" s="52">
        <v>74</v>
      </c>
      <c r="B39" s="49" t="s">
        <v>83</v>
      </c>
      <c r="C39" s="49" t="s">
        <v>84</v>
      </c>
      <c r="D39" s="53" t="s">
        <v>85</v>
      </c>
      <c r="E39" s="57" t="s">
        <v>87</v>
      </c>
      <c r="F39" s="57">
        <v>17</v>
      </c>
      <c r="G39" s="54">
        <v>23</v>
      </c>
      <c r="H39" s="55">
        <v>6</v>
      </c>
      <c r="I39" s="55">
        <v>2</v>
      </c>
    </row>
    <row r="40" spans="1:9" s="55" customFormat="1" ht="28.5" customHeight="1">
      <c r="A40" s="52">
        <v>75</v>
      </c>
      <c r="B40" s="49" t="s">
        <v>83</v>
      </c>
      <c r="C40" s="49" t="s">
        <v>84</v>
      </c>
      <c r="D40" s="53" t="s">
        <v>88</v>
      </c>
      <c r="E40" s="49" t="s">
        <v>89</v>
      </c>
      <c r="F40" s="49">
        <v>32</v>
      </c>
      <c r="G40" s="54">
        <v>35</v>
      </c>
      <c r="H40" s="55">
        <v>6</v>
      </c>
      <c r="I40" s="55">
        <v>3</v>
      </c>
    </row>
    <row r="41" spans="1:9" s="55" customFormat="1" ht="28.5" customHeight="1">
      <c r="A41" s="52">
        <v>10</v>
      </c>
      <c r="B41" s="49" t="s">
        <v>83</v>
      </c>
      <c r="C41" s="49" t="s">
        <v>84</v>
      </c>
      <c r="D41" s="53" t="s">
        <v>90</v>
      </c>
      <c r="E41" s="57" t="s">
        <v>86</v>
      </c>
      <c r="F41" s="57">
        <v>10</v>
      </c>
      <c r="G41" s="54">
        <v>13</v>
      </c>
      <c r="H41" s="55">
        <v>6</v>
      </c>
      <c r="I41" s="55">
        <v>4</v>
      </c>
    </row>
    <row r="42" spans="1:9" s="55" customFormat="1" ht="28.5" customHeight="1">
      <c r="A42" s="52">
        <v>76</v>
      </c>
      <c r="B42" s="49" t="s">
        <v>83</v>
      </c>
      <c r="C42" s="49" t="s">
        <v>84</v>
      </c>
      <c r="D42" s="53" t="s">
        <v>91</v>
      </c>
      <c r="E42" s="49" t="s">
        <v>66</v>
      </c>
      <c r="F42" s="49">
        <v>30</v>
      </c>
      <c r="G42" s="54">
        <v>35</v>
      </c>
      <c r="H42" s="55">
        <v>6</v>
      </c>
      <c r="I42" s="55">
        <v>5</v>
      </c>
    </row>
    <row r="43" spans="1:9" s="55" customFormat="1" ht="28.5" customHeight="1">
      <c r="A43" s="52">
        <v>77</v>
      </c>
      <c r="B43" s="49" t="s">
        <v>83</v>
      </c>
      <c r="C43" s="49" t="s">
        <v>84</v>
      </c>
      <c r="D43" s="53" t="s">
        <v>88</v>
      </c>
      <c r="E43" s="49" t="s">
        <v>50</v>
      </c>
      <c r="F43" s="49">
        <v>28</v>
      </c>
      <c r="G43" s="54">
        <v>35</v>
      </c>
      <c r="H43" s="55">
        <v>6</v>
      </c>
      <c r="I43" s="55">
        <v>6</v>
      </c>
    </row>
    <row r="44" spans="1:9" s="55" customFormat="1" ht="28.5" customHeight="1">
      <c r="A44" s="52">
        <v>11</v>
      </c>
      <c r="B44" s="49" t="s">
        <v>83</v>
      </c>
      <c r="C44" s="49" t="s">
        <v>84</v>
      </c>
      <c r="D44" s="53" t="s">
        <v>92</v>
      </c>
      <c r="E44" s="57" t="s">
        <v>87</v>
      </c>
      <c r="F44" s="57">
        <v>9</v>
      </c>
      <c r="G44" s="54">
        <v>13</v>
      </c>
      <c r="H44" s="55">
        <v>6</v>
      </c>
      <c r="I44" s="55">
        <v>7</v>
      </c>
    </row>
    <row r="45" spans="1:9" s="55" customFormat="1" ht="28.5" customHeight="1">
      <c r="A45" s="52">
        <v>78</v>
      </c>
      <c r="B45" s="49" t="s">
        <v>83</v>
      </c>
      <c r="C45" s="49" t="s">
        <v>84</v>
      </c>
      <c r="D45" s="53" t="s">
        <v>93</v>
      </c>
      <c r="E45" s="49" t="s">
        <v>67</v>
      </c>
      <c r="F45" s="49">
        <v>26</v>
      </c>
      <c r="G45" s="54">
        <v>35</v>
      </c>
      <c r="H45" s="55">
        <v>6</v>
      </c>
      <c r="I45" s="55">
        <v>8</v>
      </c>
    </row>
    <row r="46" spans="1:9" s="55" customFormat="1" ht="28.5" customHeight="1">
      <c r="A46" s="52">
        <v>37</v>
      </c>
      <c r="B46" s="49" t="s">
        <v>83</v>
      </c>
      <c r="C46" s="49" t="s">
        <v>84</v>
      </c>
      <c r="D46" s="59" t="s">
        <v>94</v>
      </c>
      <c r="E46" s="49" t="s">
        <v>66</v>
      </c>
      <c r="F46" s="49">
        <v>12</v>
      </c>
      <c r="G46" s="65">
        <v>16</v>
      </c>
      <c r="H46" s="55">
        <v>6</v>
      </c>
      <c r="I46" s="55">
        <v>9</v>
      </c>
    </row>
    <row r="47" spans="1:9" s="55" customFormat="1" ht="28.5" customHeight="1">
      <c r="A47" s="52">
        <v>38</v>
      </c>
      <c r="B47" s="49" t="s">
        <v>83</v>
      </c>
      <c r="C47" s="49" t="s">
        <v>84</v>
      </c>
      <c r="D47" s="59" t="s">
        <v>94</v>
      </c>
      <c r="E47" s="49" t="s">
        <v>67</v>
      </c>
      <c r="F47" s="49">
        <v>10</v>
      </c>
      <c r="G47" s="65">
        <v>16</v>
      </c>
      <c r="H47" s="55">
        <v>6</v>
      </c>
      <c r="I47" s="55">
        <v>10</v>
      </c>
    </row>
    <row r="48" spans="1:9" s="55" customFormat="1" ht="28.5" customHeight="1">
      <c r="A48" s="52">
        <v>79</v>
      </c>
      <c r="B48" s="49" t="s">
        <v>83</v>
      </c>
      <c r="C48" s="49" t="s">
        <v>95</v>
      </c>
      <c r="D48" s="53" t="s">
        <v>96</v>
      </c>
      <c r="E48" s="49" t="s">
        <v>62</v>
      </c>
      <c r="F48" s="49">
        <v>22</v>
      </c>
      <c r="G48" s="54">
        <v>26</v>
      </c>
      <c r="H48" s="55">
        <v>6</v>
      </c>
      <c r="I48" s="55">
        <v>11</v>
      </c>
    </row>
    <row r="49" spans="1:9" s="55" customFormat="1" ht="28.5" customHeight="1">
      <c r="A49" s="52">
        <v>80</v>
      </c>
      <c r="B49" s="49" t="s">
        <v>83</v>
      </c>
      <c r="C49" s="49" t="s">
        <v>95</v>
      </c>
      <c r="D49" s="53" t="s">
        <v>96</v>
      </c>
      <c r="E49" s="49" t="s">
        <v>59</v>
      </c>
      <c r="F49" s="49">
        <v>20</v>
      </c>
      <c r="G49" s="54">
        <v>26</v>
      </c>
      <c r="H49" s="55">
        <v>6</v>
      </c>
      <c r="I49" s="55">
        <v>12</v>
      </c>
    </row>
    <row r="50" spans="1:9" s="55" customFormat="1" ht="28.5" customHeight="1">
      <c r="A50" s="52">
        <v>81</v>
      </c>
      <c r="B50" s="49" t="s">
        <v>83</v>
      </c>
      <c r="C50" s="49" t="s">
        <v>95</v>
      </c>
      <c r="D50" s="53" t="s">
        <v>96</v>
      </c>
      <c r="E50" s="49" t="s">
        <v>60</v>
      </c>
      <c r="F50" s="49">
        <v>17</v>
      </c>
      <c r="G50" s="54">
        <v>26</v>
      </c>
      <c r="H50" s="55">
        <v>6</v>
      </c>
      <c r="I50" s="55">
        <v>13</v>
      </c>
    </row>
    <row r="51" spans="1:9" s="55" customFormat="1" ht="28.5" customHeight="1">
      <c r="A51" s="52">
        <v>82</v>
      </c>
      <c r="B51" s="49" t="s">
        <v>83</v>
      </c>
      <c r="C51" s="49" t="s">
        <v>95</v>
      </c>
      <c r="D51" s="53" t="s">
        <v>96</v>
      </c>
      <c r="E51" s="49" t="s">
        <v>63</v>
      </c>
      <c r="F51" s="49">
        <v>15</v>
      </c>
      <c r="G51" s="54">
        <v>26</v>
      </c>
      <c r="H51" s="55">
        <v>6</v>
      </c>
      <c r="I51" s="55">
        <v>14</v>
      </c>
    </row>
    <row r="52" spans="1:9" s="55" customFormat="1" ht="28.5" customHeight="1">
      <c r="A52" s="52">
        <v>123</v>
      </c>
      <c r="B52" s="49" t="s">
        <v>83</v>
      </c>
      <c r="C52" s="49" t="s">
        <v>95</v>
      </c>
      <c r="D52" s="53" t="s">
        <v>97</v>
      </c>
      <c r="E52" s="49" t="s">
        <v>98</v>
      </c>
      <c r="F52" s="49">
        <v>22</v>
      </c>
      <c r="G52" s="54">
        <v>26</v>
      </c>
      <c r="H52" s="55">
        <v>6</v>
      </c>
      <c r="I52" s="55">
        <v>15</v>
      </c>
    </row>
    <row r="53" spans="1:9" s="55" customFormat="1" ht="28.5" customHeight="1">
      <c r="A53" s="52">
        <v>124</v>
      </c>
      <c r="B53" s="49" t="s">
        <v>83</v>
      </c>
      <c r="C53" s="49" t="s">
        <v>95</v>
      </c>
      <c r="D53" s="53" t="s">
        <v>97</v>
      </c>
      <c r="E53" s="49" t="s">
        <v>60</v>
      </c>
      <c r="F53" s="49">
        <v>20</v>
      </c>
      <c r="G53" s="54">
        <v>26</v>
      </c>
      <c r="H53" s="55">
        <v>6</v>
      </c>
      <c r="I53" s="55">
        <v>16</v>
      </c>
    </row>
    <row r="54" spans="1:9" s="55" customFormat="1" ht="28.5" customHeight="1">
      <c r="A54" s="52">
        <v>83</v>
      </c>
      <c r="B54" s="49" t="s">
        <v>83</v>
      </c>
      <c r="C54" s="49" t="s">
        <v>99</v>
      </c>
      <c r="D54" s="53" t="s">
        <v>100</v>
      </c>
      <c r="E54" s="49" t="s">
        <v>62</v>
      </c>
      <c r="F54" s="49">
        <v>34</v>
      </c>
      <c r="G54" s="54">
        <v>42</v>
      </c>
      <c r="H54" s="55">
        <v>6</v>
      </c>
      <c r="I54" s="55">
        <v>17</v>
      </c>
    </row>
    <row r="55" spans="1:9" s="55" customFormat="1" ht="28.5" customHeight="1">
      <c r="A55" s="52">
        <v>84</v>
      </c>
      <c r="B55" s="49" t="s">
        <v>83</v>
      </c>
      <c r="C55" s="49" t="s">
        <v>99</v>
      </c>
      <c r="D55" s="53" t="s">
        <v>100</v>
      </c>
      <c r="E55" s="49" t="s">
        <v>59</v>
      </c>
      <c r="F55" s="49">
        <v>28</v>
      </c>
      <c r="G55" s="54">
        <v>42</v>
      </c>
      <c r="H55" s="55">
        <v>6</v>
      </c>
      <c r="I55" s="55">
        <v>18</v>
      </c>
    </row>
    <row r="56" spans="1:9" s="55" customFormat="1" ht="28.5" customHeight="1">
      <c r="A56" s="52">
        <v>85</v>
      </c>
      <c r="B56" s="49" t="s">
        <v>83</v>
      </c>
      <c r="C56" s="49" t="s">
        <v>99</v>
      </c>
      <c r="D56" s="53" t="s">
        <v>100</v>
      </c>
      <c r="E56" s="49" t="s">
        <v>60</v>
      </c>
      <c r="F56" s="49">
        <v>24</v>
      </c>
      <c r="G56" s="54">
        <v>42</v>
      </c>
      <c r="H56" s="55">
        <v>6</v>
      </c>
      <c r="I56" s="55">
        <v>19</v>
      </c>
    </row>
    <row r="57" spans="1:9" s="55" customFormat="1" ht="28.5" customHeight="1">
      <c r="A57" s="52">
        <v>88</v>
      </c>
      <c r="B57" s="49" t="s">
        <v>101</v>
      </c>
      <c r="C57" s="49" t="s">
        <v>43</v>
      </c>
      <c r="D57" s="59" t="s">
        <v>177</v>
      </c>
      <c r="E57" s="49" t="s">
        <v>150</v>
      </c>
      <c r="F57" s="66">
        <v>60</v>
      </c>
      <c r="G57" s="65">
        <v>19</v>
      </c>
      <c r="H57" s="55">
        <v>7</v>
      </c>
      <c r="I57" s="55">
        <v>1</v>
      </c>
    </row>
    <row r="58" spans="1:9" s="55" customFormat="1" ht="28.5" customHeight="1">
      <c r="A58" s="52">
        <v>35</v>
      </c>
      <c r="B58" s="49" t="s">
        <v>101</v>
      </c>
      <c r="C58" s="49" t="s">
        <v>43</v>
      </c>
      <c r="D58" s="59" t="s">
        <v>102</v>
      </c>
      <c r="E58" s="49" t="s">
        <v>150</v>
      </c>
      <c r="F58" s="49">
        <v>45</v>
      </c>
      <c r="G58" s="65">
        <v>13</v>
      </c>
      <c r="H58" s="55">
        <v>7</v>
      </c>
      <c r="I58" s="55">
        <v>2</v>
      </c>
    </row>
    <row r="59" spans="1:9" s="55" customFormat="1" ht="28.5" customHeight="1">
      <c r="A59" s="52">
        <v>36</v>
      </c>
      <c r="B59" s="49" t="s">
        <v>101</v>
      </c>
      <c r="C59" s="49" t="s">
        <v>43</v>
      </c>
      <c r="D59" s="59" t="s">
        <v>103</v>
      </c>
      <c r="E59" s="49" t="s">
        <v>150</v>
      </c>
      <c r="F59" s="49">
        <v>45</v>
      </c>
      <c r="G59" s="65">
        <v>13</v>
      </c>
      <c r="H59" s="55">
        <v>7</v>
      </c>
      <c r="I59" s="55">
        <v>3</v>
      </c>
    </row>
    <row r="60" spans="1:9" s="55" customFormat="1" ht="28.5" customHeight="1">
      <c r="A60" s="52">
        <v>18</v>
      </c>
      <c r="B60" s="49" t="s">
        <v>101</v>
      </c>
      <c r="C60" s="49" t="s">
        <v>43</v>
      </c>
      <c r="D60" s="53" t="s">
        <v>104</v>
      </c>
      <c r="E60" s="49" t="s">
        <v>150</v>
      </c>
      <c r="F60" s="49">
        <v>30</v>
      </c>
      <c r="G60" s="54">
        <v>9</v>
      </c>
      <c r="H60" s="55">
        <v>7</v>
      </c>
      <c r="I60" s="55">
        <v>4</v>
      </c>
    </row>
    <row r="61" spans="1:9" s="55" customFormat="1" ht="28.5" customHeight="1">
      <c r="A61" s="52">
        <v>17</v>
      </c>
      <c r="B61" s="49" t="s">
        <v>101</v>
      </c>
      <c r="C61" s="49" t="s">
        <v>43</v>
      </c>
      <c r="D61" s="53" t="s">
        <v>105</v>
      </c>
      <c r="E61" s="49" t="s">
        <v>150</v>
      </c>
      <c r="F61" s="49">
        <v>30</v>
      </c>
      <c r="G61" s="54">
        <v>13</v>
      </c>
      <c r="H61" s="55">
        <v>7</v>
      </c>
      <c r="I61" s="55">
        <v>5</v>
      </c>
    </row>
    <row r="62" spans="1:9" s="55" customFormat="1" ht="28.5" customHeight="1">
      <c r="A62" s="52">
        <v>114</v>
      </c>
      <c r="B62" s="49" t="s">
        <v>101</v>
      </c>
      <c r="C62" s="49" t="s">
        <v>43</v>
      </c>
      <c r="D62" s="53" t="s">
        <v>106</v>
      </c>
      <c r="E62" s="49" t="s">
        <v>150</v>
      </c>
      <c r="F62" s="49">
        <v>26</v>
      </c>
      <c r="G62" s="54">
        <v>16</v>
      </c>
      <c r="H62" s="55">
        <v>7</v>
      </c>
      <c r="I62" s="55">
        <v>6</v>
      </c>
    </row>
    <row r="63" spans="1:9" s="55" customFormat="1" ht="28.5" customHeight="1">
      <c r="A63" s="52">
        <v>24</v>
      </c>
      <c r="B63" s="49" t="s">
        <v>101</v>
      </c>
      <c r="C63" s="49" t="s">
        <v>43</v>
      </c>
      <c r="D63" s="53" t="s">
        <v>107</v>
      </c>
      <c r="E63" s="49" t="s">
        <v>150</v>
      </c>
      <c r="F63" s="49">
        <v>22</v>
      </c>
      <c r="G63" s="54">
        <v>16</v>
      </c>
      <c r="H63" s="55">
        <v>7</v>
      </c>
      <c r="I63" s="55">
        <v>7</v>
      </c>
    </row>
    <row r="64" spans="1:9" s="55" customFormat="1" ht="28.5" customHeight="1">
      <c r="A64" s="52">
        <v>39</v>
      </c>
      <c r="B64" s="49" t="s">
        <v>101</v>
      </c>
      <c r="C64" s="49" t="s">
        <v>43</v>
      </c>
      <c r="D64" s="53" t="s">
        <v>108</v>
      </c>
      <c r="E64" s="49" t="s">
        <v>150</v>
      </c>
      <c r="F64" s="49">
        <v>18</v>
      </c>
      <c r="G64" s="54">
        <v>16</v>
      </c>
      <c r="H64" s="55">
        <v>7</v>
      </c>
      <c r="I64" s="55">
        <v>8</v>
      </c>
    </row>
    <row r="65" spans="1:9" s="55" customFormat="1" ht="28.5" customHeight="1">
      <c r="A65" s="52">
        <v>95</v>
      </c>
      <c r="B65" s="49" t="s">
        <v>101</v>
      </c>
      <c r="C65" s="49" t="s">
        <v>57</v>
      </c>
      <c r="D65" s="53" t="s">
        <v>109</v>
      </c>
      <c r="E65" s="49" t="s">
        <v>150</v>
      </c>
      <c r="F65" s="49">
        <v>48</v>
      </c>
      <c r="G65" s="54">
        <v>22</v>
      </c>
      <c r="H65" s="55">
        <v>8</v>
      </c>
      <c r="I65" s="55">
        <v>1</v>
      </c>
    </row>
    <row r="66" spans="1:9" s="55" customFormat="1" ht="28.5" customHeight="1">
      <c r="A66" s="52">
        <v>96</v>
      </c>
      <c r="B66" s="49" t="s">
        <v>101</v>
      </c>
      <c r="C66" s="49" t="s">
        <v>57</v>
      </c>
      <c r="D66" s="53" t="s">
        <v>110</v>
      </c>
      <c r="E66" s="49" t="s">
        <v>150</v>
      </c>
      <c r="F66" s="49">
        <v>24</v>
      </c>
      <c r="G66" s="54">
        <v>12</v>
      </c>
      <c r="H66" s="55">
        <v>8</v>
      </c>
      <c r="I66" s="55">
        <v>2</v>
      </c>
    </row>
    <row r="67" spans="1:9" s="55" customFormat="1" ht="28.5" customHeight="1">
      <c r="A67" s="52">
        <v>97</v>
      </c>
      <c r="B67" s="49" t="s">
        <v>101</v>
      </c>
      <c r="C67" s="49" t="s">
        <v>57</v>
      </c>
      <c r="D67" s="53" t="s">
        <v>149</v>
      </c>
      <c r="E67" s="49" t="s">
        <v>150</v>
      </c>
      <c r="F67" s="49">
        <v>14</v>
      </c>
      <c r="G67" s="54">
        <v>12</v>
      </c>
      <c r="H67" s="55">
        <v>8</v>
      </c>
      <c r="I67" s="55">
        <v>3</v>
      </c>
    </row>
    <row r="68" spans="1:9" s="55" customFormat="1" ht="28.5" customHeight="1">
      <c r="A68" s="52">
        <v>116</v>
      </c>
      <c r="B68" s="49" t="s">
        <v>101</v>
      </c>
      <c r="C68" s="49" t="s">
        <v>57</v>
      </c>
      <c r="D68" s="53" t="s">
        <v>111</v>
      </c>
      <c r="E68" s="49" t="s">
        <v>150</v>
      </c>
      <c r="F68" s="49">
        <v>18</v>
      </c>
      <c r="G68" s="54">
        <v>20</v>
      </c>
      <c r="H68" s="55">
        <v>8</v>
      </c>
      <c r="I68" s="55">
        <v>4</v>
      </c>
    </row>
    <row r="69" spans="1:9" s="55" customFormat="1" ht="28.5" customHeight="1">
      <c r="A69" s="52">
        <v>33</v>
      </c>
      <c r="B69" s="49" t="s">
        <v>101</v>
      </c>
      <c r="C69" s="49" t="s">
        <v>112</v>
      </c>
      <c r="D69" s="53" t="s">
        <v>113</v>
      </c>
      <c r="E69" s="49" t="s">
        <v>150</v>
      </c>
      <c r="F69" s="49">
        <v>20</v>
      </c>
      <c r="G69" s="54">
        <v>21</v>
      </c>
      <c r="H69" s="55">
        <v>8</v>
      </c>
      <c r="I69" s="55">
        <v>5</v>
      </c>
    </row>
    <row r="70" spans="1:9" s="55" customFormat="1" ht="28.5" customHeight="1">
      <c r="A70" s="52">
        <v>94</v>
      </c>
      <c r="B70" s="49" t="s">
        <v>101</v>
      </c>
      <c r="C70" s="49" t="s">
        <v>112</v>
      </c>
      <c r="D70" s="53" t="s">
        <v>114</v>
      </c>
      <c r="E70" s="49" t="s">
        <v>150</v>
      </c>
      <c r="F70" s="57">
        <v>30</v>
      </c>
      <c r="G70" s="54">
        <v>23</v>
      </c>
      <c r="H70" s="55">
        <v>9</v>
      </c>
      <c r="I70" s="55">
        <v>1</v>
      </c>
    </row>
    <row r="71" spans="1:9" s="55" customFormat="1" ht="28.5" customHeight="1">
      <c r="A71" s="52">
        <v>115</v>
      </c>
      <c r="B71" s="49" t="s">
        <v>101</v>
      </c>
      <c r="C71" s="49" t="s">
        <v>112</v>
      </c>
      <c r="D71" s="53" t="s">
        <v>115</v>
      </c>
      <c r="E71" s="49" t="s">
        <v>150</v>
      </c>
      <c r="F71" s="57">
        <v>20</v>
      </c>
      <c r="G71" s="54">
        <v>24</v>
      </c>
      <c r="H71" s="55">
        <v>9</v>
      </c>
      <c r="I71" s="55">
        <v>2</v>
      </c>
    </row>
    <row r="72" spans="1:9" s="55" customFormat="1" ht="28.5" customHeight="1">
      <c r="A72" s="52">
        <v>15</v>
      </c>
      <c r="B72" s="49" t="s">
        <v>101</v>
      </c>
      <c r="C72" s="48" t="s">
        <v>74</v>
      </c>
      <c r="D72" s="59" t="s">
        <v>178</v>
      </c>
      <c r="E72" s="49" t="s">
        <v>150</v>
      </c>
      <c r="F72" s="67">
        <v>30</v>
      </c>
      <c r="G72" s="54">
        <v>10</v>
      </c>
      <c r="H72" s="55">
        <v>9</v>
      </c>
      <c r="I72" s="55">
        <v>3</v>
      </c>
    </row>
    <row r="73" spans="1:9" s="55" customFormat="1" ht="28.5" customHeight="1">
      <c r="A73" s="52">
        <v>16</v>
      </c>
      <c r="B73" s="49" t="s">
        <v>101</v>
      </c>
      <c r="C73" s="48" t="s">
        <v>74</v>
      </c>
      <c r="D73" s="53" t="s">
        <v>116</v>
      </c>
      <c r="E73" s="49" t="s">
        <v>150</v>
      </c>
      <c r="F73" s="57">
        <v>24</v>
      </c>
      <c r="G73" s="54">
        <v>10</v>
      </c>
      <c r="H73" s="55">
        <v>9</v>
      </c>
      <c r="I73" s="55">
        <v>4</v>
      </c>
    </row>
    <row r="74" spans="1:9" s="55" customFormat="1" ht="28.5" customHeight="1">
      <c r="A74" s="52">
        <v>86</v>
      </c>
      <c r="B74" s="49" t="s">
        <v>101</v>
      </c>
      <c r="C74" s="48" t="s">
        <v>74</v>
      </c>
      <c r="D74" s="59" t="s">
        <v>179</v>
      </c>
      <c r="E74" s="49" t="s">
        <v>150</v>
      </c>
      <c r="F74" s="57">
        <v>30</v>
      </c>
      <c r="G74" s="54">
        <v>13</v>
      </c>
      <c r="H74" s="55">
        <v>9</v>
      </c>
      <c r="I74" s="55">
        <v>5</v>
      </c>
    </row>
    <row r="75" spans="1:9" s="55" customFormat="1" ht="28.5" customHeight="1">
      <c r="A75" s="52">
        <v>87</v>
      </c>
      <c r="B75" s="49" t="s">
        <v>101</v>
      </c>
      <c r="C75" s="48" t="s">
        <v>74</v>
      </c>
      <c r="D75" s="59" t="s">
        <v>180</v>
      </c>
      <c r="E75" s="49" t="s">
        <v>150</v>
      </c>
      <c r="F75" s="57">
        <v>30</v>
      </c>
      <c r="G75" s="54">
        <v>20</v>
      </c>
      <c r="H75" s="55">
        <v>9</v>
      </c>
      <c r="I75" s="55">
        <v>6</v>
      </c>
    </row>
    <row r="76" spans="1:9" s="55" customFormat="1" ht="28.5" customHeight="1">
      <c r="A76" s="52">
        <v>21</v>
      </c>
      <c r="B76" s="49" t="s">
        <v>101</v>
      </c>
      <c r="C76" s="49" t="s">
        <v>117</v>
      </c>
      <c r="D76" s="59" t="s">
        <v>118</v>
      </c>
      <c r="E76" s="49" t="s">
        <v>150</v>
      </c>
      <c r="F76" s="49">
        <v>28</v>
      </c>
      <c r="G76" s="65">
        <v>28</v>
      </c>
      <c r="H76" s="55">
        <v>9</v>
      </c>
      <c r="I76" s="55">
        <v>7</v>
      </c>
    </row>
    <row r="77" spans="1:9" s="55" customFormat="1" ht="28.5" customHeight="1">
      <c r="A77" s="52">
        <v>49</v>
      </c>
      <c r="B77" s="49" t="s">
        <v>101</v>
      </c>
      <c r="C77" s="49" t="s">
        <v>43</v>
      </c>
      <c r="D77" s="59" t="s">
        <v>119</v>
      </c>
      <c r="E77" s="49" t="s">
        <v>150</v>
      </c>
      <c r="F77" s="49">
        <v>46</v>
      </c>
      <c r="G77" s="65">
        <v>14</v>
      </c>
      <c r="H77" s="55">
        <v>10</v>
      </c>
      <c r="I77" s="55">
        <v>1</v>
      </c>
    </row>
    <row r="78" spans="1:9" s="55" customFormat="1" ht="28.5" customHeight="1">
      <c r="A78" s="52">
        <v>50</v>
      </c>
      <c r="B78" s="49" t="s">
        <v>101</v>
      </c>
      <c r="C78" s="49" t="s">
        <v>43</v>
      </c>
      <c r="D78" s="59" t="s">
        <v>120</v>
      </c>
      <c r="E78" s="49" t="s">
        <v>150</v>
      </c>
      <c r="F78" s="49">
        <v>36</v>
      </c>
      <c r="G78" s="65">
        <v>14</v>
      </c>
      <c r="H78" s="55">
        <v>10</v>
      </c>
      <c r="I78" s="55">
        <v>2</v>
      </c>
    </row>
    <row r="79" spans="1:9" s="55" customFormat="1" ht="28.5" customHeight="1">
      <c r="A79" s="52">
        <v>120</v>
      </c>
      <c r="B79" s="49" t="s">
        <v>101</v>
      </c>
      <c r="C79" s="49" t="s">
        <v>57</v>
      </c>
      <c r="D79" s="53" t="s">
        <v>121</v>
      </c>
      <c r="E79" s="49" t="s">
        <v>150</v>
      </c>
      <c r="F79" s="57">
        <v>20</v>
      </c>
      <c r="G79" s="54">
        <v>11</v>
      </c>
      <c r="H79" s="55">
        <v>10</v>
      </c>
      <c r="I79" s="55">
        <v>3</v>
      </c>
    </row>
    <row r="80" spans="1:9" s="55" customFormat="1" ht="28.5" customHeight="1">
      <c r="A80" s="52">
        <v>34</v>
      </c>
      <c r="B80" s="49" t="s">
        <v>101</v>
      </c>
      <c r="C80" s="49" t="s">
        <v>57</v>
      </c>
      <c r="D80" s="53" t="s">
        <v>122</v>
      </c>
      <c r="E80" s="49" t="s">
        <v>150</v>
      </c>
      <c r="F80" s="49">
        <v>36</v>
      </c>
      <c r="G80" s="54">
        <v>13</v>
      </c>
      <c r="H80" s="55">
        <v>10</v>
      </c>
      <c r="I80" s="55">
        <v>4</v>
      </c>
    </row>
    <row r="81" spans="1:9" s="55" customFormat="1" ht="28.5" customHeight="1">
      <c r="A81" s="52">
        <v>98</v>
      </c>
      <c r="B81" s="49" t="s">
        <v>101</v>
      </c>
      <c r="C81" s="49" t="s">
        <v>57</v>
      </c>
      <c r="D81" s="53" t="s">
        <v>123</v>
      </c>
      <c r="E81" s="49" t="s">
        <v>150</v>
      </c>
      <c r="F81" s="57">
        <v>16</v>
      </c>
      <c r="G81" s="54">
        <v>13</v>
      </c>
      <c r="H81" s="55">
        <v>10</v>
      </c>
      <c r="I81" s="55">
        <v>5</v>
      </c>
    </row>
    <row r="82" spans="1:9" s="55" customFormat="1" ht="28.5" customHeight="1">
      <c r="A82" s="52">
        <v>121</v>
      </c>
      <c r="B82" s="49" t="s">
        <v>101</v>
      </c>
      <c r="C82" s="49" t="s">
        <v>57</v>
      </c>
      <c r="D82" s="59" t="s">
        <v>124</v>
      </c>
      <c r="E82" s="49" t="s">
        <v>150</v>
      </c>
      <c r="F82" s="66">
        <v>18</v>
      </c>
      <c r="G82" s="54">
        <v>17</v>
      </c>
      <c r="H82" s="55">
        <v>10</v>
      </c>
      <c r="I82" s="55">
        <v>6</v>
      </c>
    </row>
    <row r="83" spans="1:9" s="55" customFormat="1" ht="28.5" customHeight="1">
      <c r="A83" s="52">
        <v>122</v>
      </c>
      <c r="B83" s="49" t="s">
        <v>101</v>
      </c>
      <c r="C83" s="49" t="s">
        <v>57</v>
      </c>
      <c r="D83" s="59" t="s">
        <v>125</v>
      </c>
      <c r="E83" s="49" t="s">
        <v>150</v>
      </c>
      <c r="F83" s="66">
        <v>14</v>
      </c>
      <c r="G83" s="54">
        <v>17</v>
      </c>
      <c r="H83" s="55">
        <v>10</v>
      </c>
      <c r="I83" s="55">
        <v>7</v>
      </c>
    </row>
    <row r="84" spans="1:9" s="55" customFormat="1" ht="28.5" customHeight="1">
      <c r="A84" s="52">
        <v>91</v>
      </c>
      <c r="B84" s="49" t="s">
        <v>101</v>
      </c>
      <c r="C84" s="49" t="s">
        <v>43</v>
      </c>
      <c r="D84" s="53" t="s">
        <v>126</v>
      </c>
      <c r="E84" s="49" t="s">
        <v>150</v>
      </c>
      <c r="F84" s="49">
        <v>30</v>
      </c>
      <c r="G84" s="54">
        <v>7</v>
      </c>
      <c r="H84" s="55">
        <v>11</v>
      </c>
      <c r="I84" s="55">
        <v>1</v>
      </c>
    </row>
    <row r="85" spans="1:9" s="55" customFormat="1" ht="28.5" customHeight="1">
      <c r="A85" s="52">
        <v>92</v>
      </c>
      <c r="B85" s="49" t="s">
        <v>101</v>
      </c>
      <c r="C85" s="49" t="s">
        <v>43</v>
      </c>
      <c r="D85" s="53" t="s">
        <v>127</v>
      </c>
      <c r="E85" s="49" t="s">
        <v>150</v>
      </c>
      <c r="F85" s="49">
        <v>28</v>
      </c>
      <c r="G85" s="54">
        <v>7</v>
      </c>
      <c r="H85" s="55">
        <v>11</v>
      </c>
      <c r="I85" s="55">
        <v>2</v>
      </c>
    </row>
    <row r="86" spans="1:9" s="55" customFormat="1" ht="28.5" customHeight="1">
      <c r="A86" s="52">
        <v>46</v>
      </c>
      <c r="B86" s="49" t="s">
        <v>101</v>
      </c>
      <c r="C86" s="49" t="s">
        <v>43</v>
      </c>
      <c r="D86" s="53" t="s">
        <v>128</v>
      </c>
      <c r="E86" s="49" t="s">
        <v>150</v>
      </c>
      <c r="F86" s="49">
        <v>24</v>
      </c>
      <c r="G86" s="54">
        <v>7</v>
      </c>
      <c r="H86" s="55">
        <v>11</v>
      </c>
      <c r="I86" s="55">
        <v>3</v>
      </c>
    </row>
    <row r="87" spans="1:9" s="55" customFormat="1" ht="28.5" customHeight="1">
      <c r="A87" s="52">
        <v>93</v>
      </c>
      <c r="B87" s="49" t="s">
        <v>101</v>
      </c>
      <c r="C87" s="49" t="s">
        <v>43</v>
      </c>
      <c r="D87" s="53" t="s">
        <v>129</v>
      </c>
      <c r="E87" s="49" t="s">
        <v>150</v>
      </c>
      <c r="F87" s="49">
        <v>22</v>
      </c>
      <c r="G87" s="54">
        <v>7</v>
      </c>
      <c r="H87" s="55">
        <v>11</v>
      </c>
      <c r="I87" s="55">
        <v>4</v>
      </c>
    </row>
    <row r="88" spans="1:9" s="55" customFormat="1" ht="28.5" customHeight="1">
      <c r="A88" s="52">
        <v>44</v>
      </c>
      <c r="B88" s="49" t="s">
        <v>101</v>
      </c>
      <c r="C88" s="49" t="s">
        <v>57</v>
      </c>
      <c r="D88" s="53" t="s">
        <v>130</v>
      </c>
      <c r="E88" s="49" t="s">
        <v>150</v>
      </c>
      <c r="F88" s="57">
        <v>16</v>
      </c>
      <c r="G88" s="54">
        <v>8</v>
      </c>
      <c r="H88" s="55">
        <v>11</v>
      </c>
      <c r="I88" s="55">
        <v>5</v>
      </c>
    </row>
    <row r="89" spans="1:9" s="55" customFormat="1" ht="28.5" customHeight="1">
      <c r="A89" s="52">
        <v>99</v>
      </c>
      <c r="B89" s="49" t="s">
        <v>101</v>
      </c>
      <c r="C89" s="49" t="s">
        <v>57</v>
      </c>
      <c r="D89" s="53" t="s">
        <v>131</v>
      </c>
      <c r="E89" s="49" t="s">
        <v>150</v>
      </c>
      <c r="F89" s="57">
        <v>20</v>
      </c>
      <c r="G89" s="54">
        <v>8</v>
      </c>
      <c r="H89" s="55">
        <v>11</v>
      </c>
      <c r="I89" s="55">
        <v>6</v>
      </c>
    </row>
    <row r="90" spans="1:9" s="55" customFormat="1" ht="28.5" customHeight="1">
      <c r="A90" s="52">
        <v>45</v>
      </c>
      <c r="B90" s="49" t="s">
        <v>101</v>
      </c>
      <c r="C90" s="49" t="s">
        <v>57</v>
      </c>
      <c r="D90" s="53" t="s">
        <v>132</v>
      </c>
      <c r="E90" s="49" t="s">
        <v>150</v>
      </c>
      <c r="F90" s="57">
        <v>16</v>
      </c>
      <c r="G90" s="54">
        <v>8</v>
      </c>
      <c r="H90" s="55">
        <v>11</v>
      </c>
      <c r="I90" s="55">
        <v>7</v>
      </c>
    </row>
    <row r="91" spans="1:9" s="55" customFormat="1" ht="28.5" customHeight="1">
      <c r="A91" s="52">
        <v>100</v>
      </c>
      <c r="B91" s="49" t="s">
        <v>101</v>
      </c>
      <c r="C91" s="49" t="s">
        <v>57</v>
      </c>
      <c r="D91" s="53" t="s">
        <v>133</v>
      </c>
      <c r="E91" s="49" t="s">
        <v>150</v>
      </c>
      <c r="F91" s="57">
        <v>14</v>
      </c>
      <c r="G91" s="54">
        <v>8</v>
      </c>
      <c r="H91" s="55">
        <v>11</v>
      </c>
      <c r="I91" s="55">
        <v>8</v>
      </c>
    </row>
    <row r="92" spans="1:9" s="55" customFormat="1" ht="28.5" customHeight="1">
      <c r="A92" s="52">
        <v>25</v>
      </c>
      <c r="B92" s="58" t="s">
        <v>134</v>
      </c>
      <c r="C92" s="49" t="s">
        <v>43</v>
      </c>
      <c r="D92" s="53" t="s">
        <v>135</v>
      </c>
      <c r="E92" s="49" t="s">
        <v>59</v>
      </c>
      <c r="F92" s="49">
        <v>1</v>
      </c>
      <c r="G92" s="54">
        <v>24</v>
      </c>
      <c r="H92" s="55">
        <v>12</v>
      </c>
      <c r="I92" s="55">
        <v>1</v>
      </c>
    </row>
    <row r="93" spans="1:9" s="55" customFormat="1" ht="28.5" customHeight="1">
      <c r="A93" s="52">
        <v>26</v>
      </c>
      <c r="B93" s="58" t="s">
        <v>134</v>
      </c>
      <c r="C93" s="49" t="s">
        <v>43</v>
      </c>
      <c r="D93" s="53" t="s">
        <v>135</v>
      </c>
      <c r="E93" s="49" t="s">
        <v>136</v>
      </c>
      <c r="F93" s="49">
        <v>1</v>
      </c>
      <c r="G93" s="54">
        <v>24</v>
      </c>
      <c r="H93" s="55">
        <v>12</v>
      </c>
      <c r="I93" s="55">
        <v>2</v>
      </c>
    </row>
    <row r="94" spans="1:9" s="55" customFormat="1" ht="28.5" customHeight="1">
      <c r="A94" s="52">
        <v>27</v>
      </c>
      <c r="B94" s="58" t="s">
        <v>134</v>
      </c>
      <c r="C94" s="49" t="s">
        <v>43</v>
      </c>
      <c r="D94" s="53" t="s">
        <v>135</v>
      </c>
      <c r="E94" s="49" t="s">
        <v>137</v>
      </c>
      <c r="F94" s="49">
        <v>1</v>
      </c>
      <c r="G94" s="54">
        <v>24</v>
      </c>
      <c r="H94" s="55">
        <v>12</v>
      </c>
      <c r="I94" s="55">
        <v>3</v>
      </c>
    </row>
    <row r="95" spans="1:9" s="55" customFormat="1" ht="28.5" customHeight="1">
      <c r="A95" s="52">
        <v>28</v>
      </c>
      <c r="B95" s="58" t="s">
        <v>134</v>
      </c>
      <c r="C95" s="49" t="s">
        <v>43</v>
      </c>
      <c r="D95" s="53" t="s">
        <v>138</v>
      </c>
      <c r="E95" s="49" t="s">
        <v>59</v>
      </c>
      <c r="F95" s="49">
        <v>1</v>
      </c>
      <c r="G95" s="54">
        <v>24</v>
      </c>
      <c r="H95" s="55">
        <v>12</v>
      </c>
      <c r="I95" s="55">
        <v>4</v>
      </c>
    </row>
    <row r="96" spans="1:9" s="55" customFormat="1" ht="28.5" customHeight="1">
      <c r="A96" s="52">
        <v>29</v>
      </c>
      <c r="B96" s="58" t="s">
        <v>134</v>
      </c>
      <c r="C96" s="49" t="s">
        <v>43</v>
      </c>
      <c r="D96" s="53" t="s">
        <v>138</v>
      </c>
      <c r="E96" s="49" t="s">
        <v>136</v>
      </c>
      <c r="F96" s="49">
        <v>1</v>
      </c>
      <c r="G96" s="54">
        <v>24</v>
      </c>
      <c r="H96" s="55">
        <v>12</v>
      </c>
      <c r="I96" s="55">
        <v>5</v>
      </c>
    </row>
    <row r="97" spans="1:9" s="55" customFormat="1" ht="28.5" customHeight="1">
      <c r="A97" s="52">
        <v>30</v>
      </c>
      <c r="B97" s="58" t="s">
        <v>134</v>
      </c>
      <c r="C97" s="49" t="s">
        <v>43</v>
      </c>
      <c r="D97" s="53" t="s">
        <v>138</v>
      </c>
      <c r="E97" s="49" t="s">
        <v>137</v>
      </c>
      <c r="F97" s="49">
        <v>1</v>
      </c>
      <c r="G97" s="54">
        <v>24</v>
      </c>
      <c r="H97" s="55">
        <v>12</v>
      </c>
      <c r="I97" s="55">
        <v>6</v>
      </c>
    </row>
    <row r="98" spans="1:9" s="55" customFormat="1" ht="28.5" customHeight="1">
      <c r="A98" s="52">
        <v>108</v>
      </c>
      <c r="B98" s="49" t="s">
        <v>139</v>
      </c>
      <c r="C98" s="48" t="s">
        <v>43</v>
      </c>
      <c r="D98" s="53" t="s">
        <v>140</v>
      </c>
      <c r="E98" s="49" t="s">
        <v>150</v>
      </c>
      <c r="F98" s="49">
        <v>50</v>
      </c>
      <c r="G98" s="54">
        <v>18</v>
      </c>
      <c r="H98" s="55">
        <v>12</v>
      </c>
      <c r="I98" s="55">
        <v>7</v>
      </c>
    </row>
    <row r="99" spans="1:9" s="55" customFormat="1" ht="28.5" customHeight="1">
      <c r="A99" s="52">
        <v>109</v>
      </c>
      <c r="B99" s="49" t="s">
        <v>139</v>
      </c>
      <c r="C99" s="48" t="s">
        <v>43</v>
      </c>
      <c r="D99" s="53" t="s">
        <v>141</v>
      </c>
      <c r="E99" s="49" t="s">
        <v>150</v>
      </c>
      <c r="F99" s="49">
        <v>25</v>
      </c>
      <c r="G99" s="54">
        <v>23</v>
      </c>
      <c r="H99" s="55">
        <v>12</v>
      </c>
      <c r="I99" s="55">
        <v>8</v>
      </c>
    </row>
    <row r="100" spans="1:9" s="55" customFormat="1" ht="28.5" customHeight="1">
      <c r="A100" s="52">
        <v>105</v>
      </c>
      <c r="B100" s="49" t="s">
        <v>139</v>
      </c>
      <c r="C100" s="48" t="s">
        <v>74</v>
      </c>
      <c r="D100" s="60" t="s">
        <v>142</v>
      </c>
      <c r="E100" s="49" t="s">
        <v>150</v>
      </c>
      <c r="F100" s="49">
        <v>30</v>
      </c>
      <c r="G100" s="54">
        <v>13</v>
      </c>
      <c r="H100" s="55">
        <v>12</v>
      </c>
      <c r="I100" s="55">
        <v>9</v>
      </c>
    </row>
    <row r="101" spans="1:9" s="55" customFormat="1" ht="28.5" customHeight="1">
      <c r="A101" s="52">
        <v>101</v>
      </c>
      <c r="B101" s="49" t="s">
        <v>143</v>
      </c>
      <c r="C101" s="49" t="s">
        <v>84</v>
      </c>
      <c r="D101" s="53" t="s">
        <v>144</v>
      </c>
      <c r="E101" s="49" t="s">
        <v>150</v>
      </c>
      <c r="F101" s="49">
        <v>60</v>
      </c>
      <c r="G101" s="54">
        <v>4</v>
      </c>
      <c r="H101" s="55">
        <v>13</v>
      </c>
      <c r="I101" s="55">
        <v>1</v>
      </c>
    </row>
    <row r="102" spans="1:9" s="55" customFormat="1" ht="28.5" customHeight="1">
      <c r="A102" s="52">
        <v>51</v>
      </c>
      <c r="B102" s="49" t="s">
        <v>143</v>
      </c>
      <c r="C102" s="49" t="s">
        <v>84</v>
      </c>
      <c r="D102" s="53" t="s">
        <v>145</v>
      </c>
      <c r="E102" s="49" t="s">
        <v>150</v>
      </c>
      <c r="F102" s="49">
        <v>40</v>
      </c>
      <c r="G102" s="54">
        <v>3</v>
      </c>
      <c r="H102" s="55">
        <v>13</v>
      </c>
      <c r="I102" s="55">
        <v>2</v>
      </c>
    </row>
    <row r="103" spans="1:9" s="55" customFormat="1" ht="28.5" customHeight="1">
      <c r="A103" s="52">
        <v>102</v>
      </c>
      <c r="B103" s="49" t="s">
        <v>143</v>
      </c>
      <c r="C103" s="49" t="s">
        <v>84</v>
      </c>
      <c r="D103" s="53" t="s">
        <v>146</v>
      </c>
      <c r="E103" s="49" t="s">
        <v>150</v>
      </c>
      <c r="F103" s="49">
        <v>30</v>
      </c>
      <c r="G103" s="54">
        <v>4</v>
      </c>
      <c r="H103" s="55">
        <v>13</v>
      </c>
      <c r="I103" s="55">
        <v>3</v>
      </c>
    </row>
    <row r="104" spans="1:9" s="55" customFormat="1" ht="28.5" customHeight="1">
      <c r="A104" s="52">
        <v>103</v>
      </c>
      <c r="B104" s="49" t="s">
        <v>143</v>
      </c>
      <c r="C104" s="49" t="s">
        <v>57</v>
      </c>
      <c r="D104" s="53" t="s">
        <v>147</v>
      </c>
      <c r="E104" s="49" t="s">
        <v>150</v>
      </c>
      <c r="F104" s="49">
        <v>72</v>
      </c>
      <c r="G104" s="54">
        <v>4</v>
      </c>
      <c r="H104" s="55">
        <v>13</v>
      </c>
      <c r="I104" s="55">
        <v>4</v>
      </c>
    </row>
    <row r="105" spans="1:9" s="55" customFormat="1" ht="28.5" customHeight="1">
      <c r="A105" s="52">
        <v>104</v>
      </c>
      <c r="B105" s="49" t="s">
        <v>143</v>
      </c>
      <c r="C105" s="48" t="s">
        <v>74</v>
      </c>
      <c r="D105" s="53" t="s">
        <v>148</v>
      </c>
      <c r="E105" s="49" t="s">
        <v>150</v>
      </c>
      <c r="F105" s="49">
        <v>100</v>
      </c>
      <c r="G105" s="54">
        <v>4</v>
      </c>
      <c r="H105" s="55">
        <v>13</v>
      </c>
      <c r="I105" s="55">
        <v>5</v>
      </c>
    </row>
  </sheetData>
  <sheetProtection algorithmName="SHA-512" hashValue="WZWCScqjpaN/WRt8mmgiNA6OPb5DeX9R2XMQ584BfXj9P18aP4mMUYZQ2Xv5dEGb3mbygw47IXalGmOtib4b9g==" saltValue="iQrrev39/blvskVql0RCaA==" spinCount="100000" sheet="1" selectLockedCells="1"/>
  <phoneticPr fontId="4"/>
  <printOptions horizontalCentered="1"/>
  <pageMargins left="0.70866141732283472" right="0.51181102362204722" top="0.74803149606299213" bottom="0.5511811023622047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商品変更用</vt:lpstr>
      <vt:lpstr>商品データ </vt:lpstr>
      <vt:lpstr>'商品データ '!Print_Area</vt:lpstr>
      <vt:lpstr>商品変更用!Print_Area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高齢者福祉課高齢者サービス係-池田</dc:creator>
  <cp:lastModifiedBy>高齢者福祉課高齢者サービス係-垣内</cp:lastModifiedBy>
  <cp:lastPrinted>2025-02-28T06:22:32Z</cp:lastPrinted>
  <dcterms:created xsi:type="dcterms:W3CDTF">2024-01-29T23:40:04Z</dcterms:created>
  <dcterms:modified xsi:type="dcterms:W3CDTF">2026-03-06T00:56:56Z</dcterms:modified>
</cp:coreProperties>
</file>